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Vytápění" sheetId="5" r:id="rId2"/>
    <sheet name="VZT" sheetId="6" r:id="rId3"/>
    <sheet name="Pokyny pro vyplnění" sheetId="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1">#REF!</definedName>
    <definedName name="aktualizace" localSheetId="2">#REF!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1">#REF!</definedName>
    <definedName name="EURO" localSheetId="2">#REF!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3">'Pokyny pro vyplnění'!$B$2:$K$69,'Pokyny pro vyplnění'!$B$72:$K$116,'Pokyny pro vyplnění'!$B$119:$K$188,'Pokyny pro vyplnění'!$B$196:$K$216</definedName>
    <definedName name="_xlnm.Print_Area" localSheetId="0">'Rekapitulace stavby'!$A$1:$E$45</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 localSheetId="1">#REF!</definedName>
    <definedName name="prodej_bez_dph" localSheetId="2">#REF!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 localSheetId="2">#REF!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fileRecoveryPr repairLoad="1"/>
</workbook>
</file>

<file path=xl/calcChain.xml><?xml version="1.0" encoding="utf-8"?>
<calcChain xmlns="http://schemas.openxmlformats.org/spreadsheetml/2006/main">
  <c r="E32" i="4" l="1"/>
  <c r="E27" i="4"/>
  <c r="E29" i="4" l="1"/>
  <c r="E28" i="4"/>
  <c r="C11" i="4" l="1"/>
  <c r="H57" i="6"/>
  <c r="G49" i="6"/>
  <c r="G45" i="6" s="1"/>
  <c r="G13" i="6" s="1"/>
  <c r="H58" i="6" l="1"/>
  <c r="H59" i="6" s="1"/>
  <c r="I51" i="5" l="1"/>
  <c r="C10" i="4" s="1"/>
  <c r="E34" i="4" l="1"/>
  <c r="E33" i="4"/>
  <c r="I52" i="5"/>
  <c r="I53" i="5" s="1"/>
  <c r="E9" i="4" l="1"/>
  <c r="E13" i="4" s="1"/>
  <c r="E15" i="4" s="1"/>
  <c r="E16" i="4" l="1"/>
  <c r="E22" i="4"/>
  <c r="E17" i="4" l="1"/>
  <c r="E24" i="4" s="1"/>
  <c r="E23" i="4"/>
</calcChain>
</file>

<file path=xl/sharedStrings.xml><?xml version="1.0" encoding="utf-8"?>
<sst xmlns="http://schemas.openxmlformats.org/spreadsheetml/2006/main" count="1049" uniqueCount="378">
  <si>
    <t>Stavební úpravy BD Milín - blok N, Medvídků č.p. 225</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</si>
  <si>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</si>
  <si>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</si>
  <si>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</si>
  <si>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</si>
  <si>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</si>
  <si>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</si>
  <si>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</si>
  <si>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</si>
  <si>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</si>
  <si>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</si>
  <si>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</si>
  <si>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</si>
  <si>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</si>
  <si>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</si>
  <si>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</si>
  <si>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</si>
  <si>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</si>
  <si>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</si>
  <si>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</si>
  <si>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</si>
  <si>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</si>
  <si>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</si>
  <si>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</si>
  <si>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</si>
  <si>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</si>
  <si>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</si>
  <si>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</si>
  <si>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</si>
  <si>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</si>
  <si>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</si>
  <si>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</si>
  <si>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</si>
  <si>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</si>
  <si>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</si>
  <si>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</si>
  <si>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</si>
  <si>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</si>
  <si>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</si>
  <si>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</si>
  <si>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</si>
  <si>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</si>
  <si>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</si>
  <si>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</si>
  <si>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</si>
  <si>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</si>
  <si>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</si>
  <si>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</si>
  <si>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</si>
  <si>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</si>
  <si>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</si>
  <si>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</si>
  <si>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</si>
  <si>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</si>
  <si>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</si>
  <si>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</si>
  <si>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</si>
  <si>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</si>
  <si>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</si>
  <si>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</si>
  <si>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</si>
  <si>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</si>
  <si>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</si>
  <si>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</si>
  <si>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</si>
  <si>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</si>
  <si>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</si>
  <si>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</si>
  <si>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</si>
  <si>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</si>
  <si>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</si>
  <si>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</si>
  <si>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</si>
  <si>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</si>
  <si>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</si>
  <si>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</si>
  <si>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</si>
  <si>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</si>
  <si>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</si>
  <si>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</si>
  <si>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</si>
  <si>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</si>
  <si>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</si>
  <si>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</si>
  <si>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</si>
  <si>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</si>
  <si>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</si>
  <si>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</si>
  <si>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</si>
  <si>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</si>
  <si>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</si>
  <si>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</si>
  <si>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</si>
  <si>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</si>
  <si>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</si>
  <si>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</si>
  <si>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</si>
  <si>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</si>
  <si>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</si>
  <si>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</si>
  <si>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</si>
  <si>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</si>
  <si>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</si>
  <si>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</si>
  <si>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</si>
  <si>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</si>
  <si>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</si>
  <si>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</si>
  <si>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</si>
  <si>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</si>
  <si>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</si>
  <si>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</si>
  <si>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</si>
  <si>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</si>
  <si>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</si>
  <si>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</si>
  <si>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</si>
  <si>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</si>
  <si>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</si>
  <si>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</si>
  <si>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</si>
  <si>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</si>
  <si>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</si>
  <si>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</si>
  <si>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</si>
  <si>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</si>
  <si>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</si>
  <si>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</si>
  <si>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</si>
  <si>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</si>
  <si>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</si>
  <si>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</si>
  <si>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</si>
  <si>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</si>
  <si>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</si>
  <si>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</si>
  <si>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</si>
  <si>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</si>
  <si>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</si>
  <si>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</si>
  <si>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</si>
  <si>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</si>
  <si>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</si>
  <si>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</si>
  <si>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</si>
  <si>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</si>
  <si>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</si>
  <si>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</si>
  <si>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</si>
  <si>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</si>
  <si>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</si>
  <si>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</si>
  <si>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</si>
  <si>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</si>
  <si>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</si>
  <si>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</si>
  <si>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</si>
  <si>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</si>
  <si>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</si>
  <si>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</si>
  <si>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</si>
  <si>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</si>
  <si>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</si>
  <si>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</si>
  <si>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</si>
  <si>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</si>
  <si>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</si>
  <si>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</si>
  <si>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</si>
  <si>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</si>
  <si>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</si>
  <si>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</si>
  <si>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</si>
  <si>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</si>
  <si>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</si>
  <si>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</si>
  <si>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</si>
  <si>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</si>
  <si>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</si>
  <si>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</si>
  <si>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</si>
  <si>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</si>
  <si>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</si>
  <si>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</si>
  <si>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</si>
  <si>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</si>
  <si>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</si>
  <si>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</si>
  <si>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</si>
  <si>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</si>
  <si>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</si>
  <si>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</si>
  <si>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</si>
  <si>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</si>
  <si>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</si>
  <si>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</si>
  <si>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</si>
  <si>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</si>
  <si>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</si>
  <si>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</si>
  <si>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</si>
  <si>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</si>
  <si>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</si>
  <si>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</si>
  <si>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</si>
  <si>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</si>
  <si>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</si>
  <si>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</si>
  <si>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</si>
  <si>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</si>
  <si>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</si>
  <si>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</si>
  <si>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N, Medvídků č.p. 225</t>
  </si>
  <si>
    <t>Číslo zakázky:</t>
  </si>
  <si>
    <t>Sídliště Milín - blok "N"</t>
  </si>
  <si>
    <t>CENÍK</t>
  </si>
  <si>
    <t>Řádek:</t>
  </si>
  <si>
    <t>Pozice:</t>
  </si>
  <si>
    <t>Dodavatel:</t>
  </si>
  <si>
    <t>Označení položky:</t>
  </si>
  <si>
    <t>Popis položky:</t>
  </si>
  <si>
    <t>Měrná jednotka:</t>
  </si>
  <si>
    <t>Množství:</t>
  </si>
  <si>
    <t>Jednotková cena
(bez DPH)</t>
  </si>
  <si>
    <t>Cena celkem 
(bez DPH)</t>
  </si>
  <si>
    <t>ZDROJE TEPLA</t>
  </si>
  <si>
    <t>-</t>
  </si>
  <si>
    <t>1.01</t>
  </si>
  <si>
    <t>Kondenzační topný koitel na plyn pro provoz závislý nebo nezávislý na vzduchu v místnosti. 1,8 - 35 kW</t>
  </si>
  <si>
    <t>ks</t>
  </si>
  <si>
    <t>1.02</t>
  </si>
  <si>
    <t>Montážní pomůcka k montáži na omítku</t>
  </si>
  <si>
    <t>1.03</t>
  </si>
  <si>
    <t>Systém odkouření kotle</t>
  </si>
  <si>
    <t>kpl</t>
  </si>
  <si>
    <t>OTOPNÁ TĚLESA</t>
  </si>
  <si>
    <t>1.04</t>
  </si>
  <si>
    <t>Trubkové otopné těleso, se spodním připojením zdola dolů</t>
  </si>
  <si>
    <t>1.05</t>
  </si>
  <si>
    <t>Deskové otopné těleso. Spodní pravé připojení na otopnou soustavu s nuceným oběhem vody. Připojovací rozteč 50 mm. Provedení tělesa ventil kompakt.                                                             Rozměry tělesa (výška×délka×hloubka) 500×1200×66 mm</t>
  </si>
  <si>
    <t>1.06</t>
  </si>
  <si>
    <t>Deskové otopné těleso. Spodní pravé připojení na otopnou soustavu s nuceným oběhem vody. Připojovací rozteč 50 mm. Provedení tělesa ventil kompakt.                                                             Rozměry tělesa (výška×délka×hloubka) 500×700×66 mm</t>
  </si>
  <si>
    <t>1.07</t>
  </si>
  <si>
    <t>1.08</t>
  </si>
  <si>
    <t>Deskové otopné těleso. Spodní pravé připojení na otopnou soustavu s nuceným oběhem vody. Připojovací rozteč 50 mm. Provedení tělesa ventil kompakt.                                                             Rozměry tělesa (výška×délka×hloubka) 500×1200×100 mm</t>
  </si>
  <si>
    <t>1.09</t>
  </si>
  <si>
    <t>Konzola stěnová jednoduchá</t>
  </si>
  <si>
    <t>sada</t>
  </si>
  <si>
    <t>1.10</t>
  </si>
  <si>
    <t>Konzola stěnová, pro upevnění trubkových otopných těles</t>
  </si>
  <si>
    <t>POJISTNÁ ZAŘÍZENÍ</t>
  </si>
  <si>
    <t>1.11</t>
  </si>
  <si>
    <t xml:space="preserve">Expanzní nádoba s butylovým vakem, objem 12 litrů, PN 3 </t>
  </si>
  <si>
    <t>1.12</t>
  </si>
  <si>
    <t>Expanzní kohout, PN 16, včetně vysokokapacitního vypouštění s připojením na hadici</t>
  </si>
  <si>
    <t>ARMATURY</t>
  </si>
  <si>
    <t>1.13</t>
  </si>
  <si>
    <t xml:space="preserve">Připojení otopného tělesa s automatickým regulátorem průtoku, s bílou krytkou </t>
  </si>
  <si>
    <t>1.14</t>
  </si>
  <si>
    <t>Kulový kohout, DN15, s vnitřním závitem</t>
  </si>
  <si>
    <t>1.15</t>
  </si>
  <si>
    <t>Kulový kohout, DN20, s vnitřním závitem</t>
  </si>
  <si>
    <t>1.16</t>
  </si>
  <si>
    <t>Uzavírací a vyvažovací ventil bez vypouštění DN15</t>
  </si>
  <si>
    <t>1.17</t>
  </si>
  <si>
    <t>Uzavírací a vyvažovací ventil bez vypouštění DN20</t>
  </si>
  <si>
    <t>1.18</t>
  </si>
  <si>
    <t xml:space="preserve">TA-COMPACT-P, tlakově nezávislý regulační a vyvažovací ventil, DN 15 LF </t>
  </si>
  <si>
    <t>1.19</t>
  </si>
  <si>
    <t>Napoštěcí ventil pro uzavřené otopné soustavy, vč. manometru</t>
  </si>
  <si>
    <t>1.20</t>
  </si>
  <si>
    <t>Kalorimetr, včetně komunikace</t>
  </si>
  <si>
    <t>1.21</t>
  </si>
  <si>
    <t>Vyrovnávač tlaků s odlučovačem bublinek a částic kalu</t>
  </si>
  <si>
    <t>1.22</t>
  </si>
  <si>
    <t xml:space="preserve">Skříně pro rozdělovače, velikost 3, 725 x 705 mm, pro montáž do stěny, hl. 110-150 mm </t>
  </si>
  <si>
    <t>POTRUBÍ</t>
  </si>
  <si>
    <t>1.23</t>
  </si>
  <si>
    <t>16.2x2.6 plastové potrubí, 100m kotouč, pro instalace vytápění</t>
  </si>
  <si>
    <t>bm</t>
  </si>
  <si>
    <t>1.24</t>
  </si>
  <si>
    <t>20x2.9 plastové potrubí, 100m kotouč, pro instalace vytápění</t>
  </si>
  <si>
    <t>1.25</t>
  </si>
  <si>
    <t>16-16-16 křížový kus pro plastové potrubí, odbočka a průtok stejné</t>
  </si>
  <si>
    <t>1.26</t>
  </si>
  <si>
    <t>20-20-20 křížový kus pro plastové potrubí, odbočka a průtok stejné</t>
  </si>
  <si>
    <t>1.27</t>
  </si>
  <si>
    <t>20-16-16 křížový kus pro plastové potrubí, odbočka a průtok redukované</t>
  </si>
  <si>
    <t>1.28</t>
  </si>
  <si>
    <t>20-16-20 křížový kus pro plastové potrubí, odbočka redukovaná</t>
  </si>
  <si>
    <t>1.29</t>
  </si>
  <si>
    <t>20-20-16 křížový kus pro plastové potrubí,průtok redukovaný</t>
  </si>
  <si>
    <t>TEPELNÉ IZOLACE</t>
  </si>
  <si>
    <t>1.30</t>
  </si>
  <si>
    <t xml:space="preserve">Polyethylenová izolace se strukturou uzavřených buněk určená pro topenářské a sanitární rozvody. </t>
  </si>
  <si>
    <t>ČERPADLA</t>
  </si>
  <si>
    <t>1.31</t>
  </si>
  <si>
    <t>Čerpadlová skupina</t>
  </si>
  <si>
    <t>OSTATNÍ</t>
  </si>
  <si>
    <t>Montáž ústředního topení</t>
  </si>
  <si>
    <t>Zprovoznění plynového kotle</t>
  </si>
  <si>
    <t>Přeprava osob a materiálu - nákladní auto</t>
  </si>
  <si>
    <t>km</t>
  </si>
  <si>
    <t>Přeprava osob a materiálu - osobní auto</t>
  </si>
  <si>
    <t>Závěsový, spojovací a těsnící materiál</t>
  </si>
  <si>
    <t>Projekt skutečného provedení</t>
  </si>
  <si>
    <t>Zaregulování a přednání díla
- protokol o zaregulování
- návody k instalovaným zařízením</t>
  </si>
  <si>
    <t>CELKOVÁ CENA BEZ DPH</t>
  </si>
  <si>
    <t>KONEČNÁ CENA VČ. DPH</t>
  </si>
  <si>
    <t>Sídliště Milín - (blok "N") - ZAŘ. 1.01</t>
  </si>
  <si>
    <t>Cena celkem  (bez DPH)</t>
  </si>
  <si>
    <t>REKUPERAČNÍ JEDNOTKA</t>
  </si>
  <si>
    <t>Rekuperační jednotka s protiproudým výměníkem s účinností 85 %, automatický bypas a integrovaný PTC předehřev. Řízení vzduchového výkonu jednotky na konstantní tlak. Průtok 550m³/hod, externí tlak  200 Pa. Přívodní filtr F7 odvodní filtr G4. Dodávka vč. ovladače jednotky.</t>
  </si>
  <si>
    <t>PROTIDEŠŤOVÉ ŽALUZIE, STŘÍŠKY</t>
  </si>
  <si>
    <t>Lamelová střešní hlavice s připojením Ø200</t>
  </si>
  <si>
    <t>DISTRIBUČNÍ PRVKY</t>
  </si>
  <si>
    <t>Stěnový difuzor pro přívod vzduchu</t>
  </si>
  <si>
    <t>Talířový ventil odvodní, kovový Ø100 vč. rámečku</t>
  </si>
  <si>
    <t>Talířový ventil odvodní, kovový Ø125 vč. rámečku</t>
  </si>
  <si>
    <t>REGULÁTORY PRŮTOKU</t>
  </si>
  <si>
    <t>Přívodní regulátor variabilního průroku s tlumičem hluku Ø125 mm</t>
  </si>
  <si>
    <t>Odvodní regulátor variabilního průroku s tlumičem hluku Ø125 mm</t>
  </si>
  <si>
    <t>Ovladač regulátorů průtoku</t>
  </si>
  <si>
    <t>TLUMIČE HLUKU / PŘESLECHU</t>
  </si>
  <si>
    <t>Tlumič hluku s nízkou instalační výškou, připojení Ø100 délka 500 mm</t>
  </si>
  <si>
    <t>Tlumič hluku s nízkou instalační výškou, připojení Ø125 délka 500 mm</t>
  </si>
  <si>
    <t>KRUHOVÉ POTRUBNÍ ROZVODY</t>
  </si>
  <si>
    <t>Trouba Ø100 - Zaklikávací systém SAFE spojovaný bez použití samořezných šroubů. Třída těsnosti "D"</t>
  </si>
  <si>
    <t>Trouba Ø125 - Zaklikávací systém SAFE spojovaný bez použití samořezných šroubů. Třída těsnosti "D"</t>
  </si>
  <si>
    <t>Trouba Ø160 - Zaklikávací systém SAFE spojovaný bez použití samořezných šroubů. Třída těsnosti "D"</t>
  </si>
  <si>
    <t>Trouba Ø200 - Zaklikávací systém SAFE spojovaný bez použití samořezných šroubů. Třída těsnosti "D"</t>
  </si>
  <si>
    <t>Lisovaný švově svařovaný oblouk s těsněním Ø160 mm 30°</t>
  </si>
  <si>
    <t>Lisovaný švově svařovaný oblouk s těsněním Ø200 mm 30°</t>
  </si>
  <si>
    <t>Lisovaný švově svařovaný oblouk s těsněním Ø200 mm 60°</t>
  </si>
  <si>
    <t>Lisovaný švově svařovaný oblouk s těsněním Ø100 mm 90°</t>
  </si>
  <si>
    <t>Lisovaný švově svařovaný oblouk s těsněním Ø125 mm 90°</t>
  </si>
  <si>
    <t>Lisovaný švově svařovaný oblouk s těsněním Ø200 mm 90°</t>
  </si>
  <si>
    <t>Lisovaný a švově svařený oblouk s krátkou instalační délkou s těsněním Ø125 mm 90°</t>
  </si>
  <si>
    <t>Lisovaný a švově svařený oblouk s krátkou instalační délkou jeden konec s těsněním  druhý konce s vnější spojkou. Ø125 mm 90°</t>
  </si>
  <si>
    <t>Segmentový oblouk s krátkou instalační délkou a nasouvacím koncem Ø200 mm 90°</t>
  </si>
  <si>
    <t>Centrická lisovaná redukce, připojení na tvarovku Ø125 / Ø100</t>
  </si>
  <si>
    <t>Lisovaný centrický T-kus s těsněním Ø125 / Ø100</t>
  </si>
  <si>
    <t>1.32</t>
  </si>
  <si>
    <t>Lisovaný centrický T-kus s těsněním Ø125 / Ø125</t>
  </si>
  <si>
    <t>1.33</t>
  </si>
  <si>
    <t>Lisovaný centrický T-kus s těsněním Ø200 / Ø200</t>
  </si>
  <si>
    <t>1.36</t>
  </si>
  <si>
    <t>Lisovanározbočka 30° - Ø200 / Ø160</t>
  </si>
  <si>
    <t>1.37</t>
  </si>
  <si>
    <t xml:space="preserve">Rozdělovací box 1 × vstup Ø160, 2 × výstup Ø125 </t>
  </si>
  <si>
    <t>1.38</t>
  </si>
  <si>
    <t>Spojovací box 4 × vstup Ø125, 1 × výstup Ø200</t>
  </si>
  <si>
    <t>1.41</t>
  </si>
  <si>
    <t>Vnější spojka na spojení tvarovek Ø100 mm</t>
  </si>
  <si>
    <t>1.42</t>
  </si>
  <si>
    <t>Vnější spojka na spojení tvarovek Ø125 mm</t>
  </si>
  <si>
    <t>1.43</t>
  </si>
  <si>
    <t>Vnější spojka na spojení tvarovek Ø200 mm</t>
  </si>
  <si>
    <t>1.44</t>
  </si>
  <si>
    <t>vnější zátka na tvarovku s odvodněním Ø200</t>
  </si>
  <si>
    <t>IZOLACE</t>
  </si>
  <si>
    <t>Vinutá izolační pouzdra z kamenné vlny, kašírovaná vyztuženou hliníkovou fólií se samolepícím přesahem. 
Tloušťka izolační vrstvy 100 mm</t>
  </si>
  <si>
    <t>Kaučuková izolace s vysokým difuzním odporem, černý povrch, nesamolepicí, faktor difuzního odporu µ ≥ 10.000, rozsah použití: -50°C až +110°C
Tloušťka izolační vrstvy 30 mm</t>
  </si>
  <si>
    <t>Vinutá izolační pouzdra z kamenné vlny, kašírovaná vyztuženou hliníkovou fólií se samolepícím přesahem. 
Tloušťka izolační vrstvy 50 mm</t>
  </si>
  <si>
    <t>Montáž a oživení stacionární pasivní rekuperační jednotky</t>
  </si>
  <si>
    <t>Montáž vzduchotechnických rozvodů, izolatérské práce</t>
  </si>
  <si>
    <t>Přeprava osob a materiálu, nákladní auto</t>
  </si>
  <si>
    <t>Přeprava osob a materiálu, osobní auto</t>
  </si>
  <si>
    <t>Vytápění</t>
  </si>
  <si>
    <t xml:space="preserve">Vzduchotechnika </t>
  </si>
  <si>
    <t>Z toho:</t>
  </si>
  <si>
    <t>Způsobilé výdaje - hlavní aktivity</t>
  </si>
  <si>
    <t>cena bez DPH</t>
  </si>
  <si>
    <t>DPH 21 %</t>
  </si>
  <si>
    <t>cena s DPH</t>
  </si>
  <si>
    <t>Způsobilé výdaje - vedlejší aktivity</t>
  </si>
  <si>
    <t>Nepůsobilé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</si>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</sst>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s>
  <fonts count="35" x14ac:knownFonts="1">
    <font>
      <sz val="8"/>
      <name val="Trebuchet MS"/>
      <family val="2"/>
    </font>
    <font>
      <sz val="11"/>
      <color theme="1"/>
      <name val="Calibri"/>
      <family val="2"/>
      <charset val="238"/>
      <scheme val="minor"/>
    </font>
    <font>
      <sz val="8"/>
      <name val="Trebuchet MS"/>
      <charset val="238"/>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sz val="10"/>
      <name val="Arial CE"/>
      <charset val="238"/>
    </font>
    <font>
      <sz val="8"/>
      <name val="Trebuchet MS"/>
      <family val="2"/>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48">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xf numFmtId="0" fontId="12" fillId="2" borderId="1"/>
    <xf numFmtId="0" fontId="14" fillId="2" borderId="1" applyAlignment="0">
      <alignment vertical="top" wrapText="1"/>
      <protection locked="0"/>
    </xf>
    <xf numFmtId="0" fontId="2" fillId="2" borderId="1" applyAlignment="0">
      <alignment vertical="top" wrapText="1"/>
      <protection locked="0"/>
    </xf>
    <xf numFmtId="0" fontId="20" fillId="2" borderId="1"/>
    <xf numFmtId="0" fontId="1" fillId="2" borderId="1"/>
    <xf numFmtId="0" fontId="34" fillId="2" borderId="1"/>
    <xf numFmtId="0" fontId="10" fillId="2" borderId="1" applyNumberFormat="0" applyFill="0" applyBorder="0" applyAlignment="0" applyProtection="0"/>
    <xf numFmtId="0" fontId="34" fillId="2" borderId="1"/>
  </cellStyleXfs>
  <cellXfs count="308">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3" fillId="0" borderId="5"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5" xfId="0" applyFont="1" applyBorder="1" applyAlignment="1" applyProtection="1">
      <alignment vertical="center" wrapText="1"/>
      <protection locked="0"/>
    </xf>
    <xf numFmtId="0" fontId="3" fillId="0" borderId="6" xfId="0" applyFont="1" applyBorder="1" applyAlignment="1" applyProtection="1">
      <alignment vertical="center" wrapText="1"/>
      <protection locked="0"/>
    </xf>
    <xf numFmtId="0" fontId="5"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6" fillId="0" borderId="5" xfId="0" applyFont="1" applyBorder="1" applyAlignment="1" applyProtection="1">
      <alignment vertical="center" wrapText="1"/>
      <protection locked="0"/>
    </xf>
    <xf numFmtId="0" fontId="6" fillId="0" borderId="1" xfId="0" applyFont="1" applyBorder="1" applyAlignment="1" applyProtection="1">
      <alignment vertical="center" wrapText="1"/>
      <protection locked="0"/>
    </xf>
    <xf numFmtId="0" fontId="6" fillId="0" borderId="1" xfId="0" applyFont="1" applyBorder="1" applyAlignment="1" applyProtection="1">
      <alignment vertical="center"/>
      <protection locked="0"/>
    </xf>
    <xf numFmtId="0" fontId="6" fillId="0" borderId="1" xfId="0" applyFont="1" applyBorder="1" applyAlignment="1" applyProtection="1">
      <alignment horizontal="left" vertical="center"/>
      <protection locked="0"/>
    </xf>
    <xf numFmtId="49" fontId="6" fillId="0" borderId="1" xfId="0" applyNumberFormat="1"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7" fillId="0" borderId="7"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 xfId="0" applyFont="1" applyBorder="1" applyAlignment="1" applyProtection="1">
      <alignment vertical="top"/>
      <protection locked="0"/>
    </xf>
    <xf numFmtId="0" fontId="3" fillId="0" borderId="0" xfId="0" applyFont="1" applyAlignment="1" applyProtection="1">
      <alignment vertical="top"/>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7" xfId="0" applyFont="1" applyBorder="1" applyAlignment="1" applyProtection="1">
      <alignment horizontal="center" vertical="center"/>
      <protection locked="0"/>
    </xf>
    <xf numFmtId="0" fontId="8" fillId="0" borderId="7"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6" fillId="0" borderId="1" xfId="0" applyFont="1" applyBorder="1" applyAlignment="1" applyProtection="1">
      <alignment horizontal="center" vertical="center"/>
      <protection locked="0"/>
    </xf>
    <xf numFmtId="0" fontId="6" fillId="0" borderId="5" xfId="0" applyFont="1" applyBorder="1" applyAlignment="1" applyProtection="1">
      <alignment horizontal="left" vertical="center"/>
      <protection locked="0"/>
    </xf>
    <xf numFmtId="0" fontId="6" fillId="2" borderId="1" xfId="0" applyFont="1" applyFill="1" applyBorder="1" applyAlignment="1" applyProtection="1">
      <alignment horizontal="left" vertical="center"/>
      <protection locked="0"/>
    </xf>
    <xf numFmtId="0" fontId="6" fillId="2" borderId="1" xfId="0" applyFont="1" applyFill="1" applyBorder="1" applyAlignment="1" applyProtection="1">
      <alignment horizontal="center" vertical="center"/>
      <protection locked="0"/>
    </xf>
    <xf numFmtId="0" fontId="3" fillId="0" borderId="8"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3"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6" xfId="0" applyFont="1" applyBorder="1" applyAlignment="1" applyProtection="1">
      <alignment horizontal="left" vertical="center"/>
      <protection locked="0"/>
    </xf>
    <xf numFmtId="0" fontId="6" fillId="0" borderId="8"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6" fillId="0" borderId="1" xfId="0" applyFont="1" applyBorder="1" applyAlignment="1" applyProtection="1">
      <alignment horizontal="left" vertical="top"/>
      <protection locked="0"/>
    </xf>
    <xf numFmtId="0" fontId="6" fillId="0" borderId="1" xfId="0" applyFont="1" applyBorder="1" applyAlignment="1" applyProtection="1">
      <alignment horizontal="center" vertical="top"/>
      <protection locked="0"/>
    </xf>
    <xf numFmtId="0" fontId="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8" fillId="0" borderId="0" xfId="0" applyFont="1" applyAlignment="1" applyProtection="1">
      <alignment vertical="center"/>
      <protection locked="0"/>
    </xf>
    <xf numFmtId="0" fontId="5" fillId="0" borderId="1" xfId="0" applyFont="1" applyBorder="1" applyAlignment="1" applyProtection="1">
      <alignment vertical="center"/>
      <protection locked="0"/>
    </xf>
    <xf numFmtId="0" fontId="8" fillId="0" borderId="7" xfId="0" applyFont="1" applyBorder="1" applyAlignment="1" applyProtection="1">
      <alignment vertical="center"/>
      <protection locked="0"/>
    </xf>
    <xf numFmtId="0" fontId="5"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6"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5" fillId="0" borderId="7" xfId="0" applyFont="1" applyBorder="1" applyAlignment="1" applyProtection="1">
      <alignment horizontal="left"/>
      <protection locked="0"/>
    </xf>
    <xf numFmtId="0" fontId="8" fillId="0" borderId="7" xfId="0" applyFont="1" applyBorder="1" applyAlignment="1" applyProtection="1">
      <protection locked="0"/>
    </xf>
    <xf numFmtId="0" fontId="3" fillId="0" borderId="5" xfId="0" applyFont="1" applyBorder="1" applyAlignment="1" applyProtection="1">
      <alignment vertical="top"/>
      <protection locked="0"/>
    </xf>
    <xf numFmtId="0" fontId="3" fillId="0" borderId="6" xfId="0" applyFont="1" applyBorder="1" applyAlignment="1" applyProtection="1">
      <alignment vertical="top"/>
      <protection locked="0"/>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top"/>
      <protection locked="0"/>
    </xf>
    <xf numFmtId="0" fontId="3" fillId="0" borderId="8" xfId="0" applyFont="1" applyBorder="1" applyAlignment="1" applyProtection="1">
      <alignment vertical="top"/>
      <protection locked="0"/>
    </xf>
    <xf numFmtId="0" fontId="3" fillId="0" borderId="7" xfId="0" applyFont="1" applyBorder="1" applyAlignment="1" applyProtection="1">
      <alignment vertical="top"/>
      <protection locked="0"/>
    </xf>
    <xf numFmtId="0" fontId="3" fillId="0" borderId="9"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10" xfId="1" applyNumberFormat="1" applyFont="1" applyBorder="1" applyAlignment="1">
      <alignment wrapText="1"/>
    </xf>
    <xf numFmtId="3" fontId="12" fillId="2" borderId="11" xfId="1" applyNumberFormat="1" applyFont="1" applyBorder="1" applyAlignment="1">
      <alignment wrapText="1"/>
    </xf>
    <xf numFmtId="168" fontId="12" fillId="2" borderId="11" xfId="1" applyNumberFormat="1" applyFont="1" applyBorder="1" applyAlignment="1">
      <alignment horizontal="right" wrapText="1"/>
    </xf>
    <xf numFmtId="168" fontId="12" fillId="2" borderId="12" xfId="1" applyNumberFormat="1" applyFont="1" applyBorder="1" applyAlignment="1">
      <alignment horizontal="right" wrapText="1"/>
    </xf>
    <xf numFmtId="49" fontId="17" fillId="3" borderId="13" xfId="1" applyNumberFormat="1" applyFont="1" applyFill="1" applyBorder="1" applyAlignment="1">
      <alignment wrapText="1"/>
    </xf>
    <xf numFmtId="3" fontId="19" fillId="3" borderId="14" xfId="1" applyNumberFormat="1" applyFont="1" applyFill="1" applyBorder="1" applyAlignment="1">
      <alignment wrapText="1"/>
    </xf>
    <xf numFmtId="168" fontId="17" fillId="3" borderId="14" xfId="1" applyNumberFormat="1" applyFont="1" applyFill="1" applyBorder="1" applyAlignment="1">
      <alignment horizontal="right" wrapText="1"/>
    </xf>
    <xf numFmtId="168" fontId="17" fillId="3" borderId="15" xfId="1" applyNumberFormat="1" applyFont="1" applyFill="1" applyBorder="1" applyAlignment="1">
      <alignment horizontal="right" wrapText="1"/>
    </xf>
    <xf numFmtId="49" fontId="19" fillId="4" borderId="13" xfId="1" applyNumberFormat="1" applyFont="1" applyFill="1" applyBorder="1" applyAlignment="1">
      <alignment wrapText="1"/>
    </xf>
    <xf numFmtId="3" fontId="19" fillId="2" borderId="14" xfId="1" applyNumberFormat="1" applyFont="1" applyFill="1" applyBorder="1" applyAlignment="1">
      <alignment wrapText="1"/>
    </xf>
    <xf numFmtId="168" fontId="19" fillId="4" borderId="14" xfId="1" applyNumberFormat="1" applyFont="1" applyFill="1" applyBorder="1" applyAlignment="1">
      <alignment wrapText="1"/>
    </xf>
    <xf numFmtId="168" fontId="19" fillId="2" borderId="14" xfId="1" applyNumberFormat="1" applyFont="1" applyFill="1" applyBorder="1" applyAlignment="1">
      <alignment horizontal="right" wrapText="1"/>
    </xf>
    <xf numFmtId="168" fontId="19" fillId="2" borderId="15" xfId="1" applyNumberFormat="1" applyFont="1" applyFill="1" applyBorder="1" applyAlignment="1">
      <alignment horizontal="right" wrapText="1"/>
    </xf>
    <xf numFmtId="49" fontId="17" fillId="2" borderId="13" xfId="4" applyNumberFormat="1" applyFont="1" applyFill="1" applyBorder="1" applyAlignment="1">
      <alignment wrapText="1"/>
    </xf>
    <xf numFmtId="0" fontId="17" fillId="2" borderId="14" xfId="4" applyFont="1" applyFill="1" applyBorder="1"/>
    <xf numFmtId="168" fontId="17" fillId="2" borderId="14" xfId="1" applyNumberFormat="1" applyFont="1" applyFill="1" applyBorder="1" applyAlignment="1">
      <alignment horizontal="right" wrapText="1"/>
    </xf>
    <xf numFmtId="168" fontId="17" fillId="2" borderId="15"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16" xfId="4" applyNumberFormat="1" applyFont="1" applyBorder="1" applyAlignment="1">
      <alignment wrapText="1"/>
    </xf>
    <xf numFmtId="3" fontId="17" fillId="2" borderId="17" xfId="1" applyNumberFormat="1" applyFont="1" applyBorder="1" applyAlignment="1">
      <alignment wrapText="1"/>
    </xf>
    <xf numFmtId="168" fontId="17" fillId="2" borderId="17" xfId="1" applyNumberFormat="1" applyFont="1" applyBorder="1" applyAlignment="1">
      <alignment horizontal="right" wrapText="1"/>
    </xf>
    <xf numFmtId="168" fontId="17" fillId="2" borderId="18" xfId="1" applyNumberFormat="1" applyFont="1" applyBorder="1" applyAlignment="1">
      <alignment horizontal="right" wrapText="1"/>
    </xf>
    <xf numFmtId="49" fontId="19" fillId="2" borderId="13" xfId="1" applyNumberFormat="1" applyFont="1" applyBorder="1" applyAlignment="1">
      <alignment wrapText="1"/>
    </xf>
    <xf numFmtId="3" fontId="19" fillId="2" borderId="14" xfId="1" applyNumberFormat="1" applyFont="1" applyBorder="1" applyAlignment="1">
      <alignment wrapText="1"/>
    </xf>
    <xf numFmtId="168" fontId="17" fillId="2" borderId="14" xfId="1" applyNumberFormat="1" applyFont="1" applyBorder="1" applyAlignment="1">
      <alignment horizontal="right" wrapText="1"/>
    </xf>
    <xf numFmtId="168" fontId="19" fillId="2" borderId="15" xfId="1" applyNumberFormat="1" applyFont="1" applyBorder="1" applyAlignment="1">
      <alignment horizontal="right" wrapText="1"/>
    </xf>
    <xf numFmtId="49" fontId="17" fillId="2" borderId="13" xfId="4" applyNumberFormat="1" applyFont="1" applyBorder="1" applyAlignment="1">
      <alignment wrapText="1"/>
    </xf>
    <xf numFmtId="168" fontId="19" fillId="2" borderId="14" xfId="1" applyNumberFormat="1" applyFont="1" applyBorder="1" applyAlignment="1">
      <alignment horizontal="right" wrapText="1"/>
    </xf>
    <xf numFmtId="168" fontId="17" fillId="2" borderId="15" xfId="1" applyNumberFormat="1" applyFont="1" applyBorder="1" applyAlignment="1">
      <alignment horizontal="right" wrapText="1"/>
    </xf>
    <xf numFmtId="49" fontId="19" fillId="2" borderId="1" xfId="1" applyNumberFormat="1" applyFont="1" applyAlignment="1">
      <alignment wrapText="1"/>
    </xf>
    <xf numFmtId="49" fontId="19" fillId="2" borderId="13" xfId="4" applyNumberFormat="1" applyFont="1" applyBorder="1" applyAlignment="1">
      <alignment wrapText="1"/>
    </xf>
    <xf numFmtId="49" fontId="21" fillId="2" borderId="19"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20" xfId="1" applyNumberFormat="1" applyFont="1" applyBorder="1" applyAlignment="1">
      <alignment horizontal="right" wrapText="1"/>
    </xf>
    <xf numFmtId="49" fontId="21" fillId="2" borderId="19" xfId="1" applyNumberFormat="1" applyFont="1" applyBorder="1" applyAlignment="1">
      <alignment wrapText="1"/>
    </xf>
    <xf numFmtId="3" fontId="12" fillId="2" borderId="20"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0" fontId="1" fillId="2" borderId="1" xfId="5"/>
    <xf numFmtId="169" fontId="26" fillId="2" borderId="26" xfId="5" applyNumberFormat="1" applyFont="1" applyBorder="1" applyAlignment="1">
      <alignment horizontal="left" vertical="top" wrapText="1"/>
    </xf>
    <xf numFmtId="49" fontId="26" fillId="2" borderId="27" xfId="5" applyNumberFormat="1" applyFont="1" applyBorder="1" applyAlignment="1">
      <alignment horizontal="left" vertical="top" wrapText="1"/>
    </xf>
    <xf numFmtId="0" fontId="26" fillId="2" borderId="28" xfId="5" applyFont="1" applyBorder="1" applyAlignment="1">
      <alignment horizontal="left" vertical="top" wrapText="1"/>
    </xf>
    <xf numFmtId="170" fontId="26" fillId="2" borderId="29" xfId="5" applyNumberFormat="1" applyFont="1" applyBorder="1" applyAlignment="1">
      <alignment horizontal="left" vertical="top" wrapText="1"/>
    </xf>
    <xf numFmtId="0" fontId="26" fillId="2" borderId="30" xfId="5" applyFont="1" applyBorder="1" applyAlignment="1">
      <alignment horizontal="left" vertical="top" wrapText="1"/>
    </xf>
    <xf numFmtId="169" fontId="24" fillId="6" borderId="31" xfId="5" applyNumberFormat="1" applyFont="1" applyFill="1" applyBorder="1" applyAlignment="1">
      <alignment wrapText="1"/>
    </xf>
    <xf numFmtId="49" fontId="27" fillId="6" borderId="7" xfId="5" applyNumberFormat="1" applyFont="1" applyFill="1" applyBorder="1" applyAlignment="1"/>
    <xf numFmtId="49" fontId="24" fillId="6" borderId="7" xfId="5" applyNumberFormat="1" applyFont="1" applyFill="1" applyBorder="1" applyAlignment="1">
      <alignment wrapText="1"/>
    </xf>
    <xf numFmtId="49" fontId="24" fillId="6" borderId="7" xfId="5" applyNumberFormat="1" applyFont="1" applyFill="1" applyBorder="1" applyAlignment="1">
      <alignment vertical="top" wrapText="1"/>
    </xf>
    <xf numFmtId="0" fontId="28" fillId="6" borderId="32" xfId="5" applyFont="1" applyFill="1" applyBorder="1" applyAlignment="1">
      <alignment vertical="top" wrapText="1"/>
    </xf>
    <xf numFmtId="169" fontId="30" fillId="2" borderId="13" xfId="5" applyNumberFormat="1" applyFont="1" applyBorder="1" applyAlignment="1">
      <alignment vertical="center" wrapText="1"/>
    </xf>
    <xf numFmtId="49" fontId="30" fillId="2" borderId="14" xfId="5" applyNumberFormat="1" applyFont="1" applyBorder="1" applyAlignment="1">
      <alignment vertical="center" wrapText="1"/>
    </xf>
    <xf numFmtId="49" fontId="30" fillId="2" borderId="14" xfId="5" applyNumberFormat="1" applyFont="1" applyBorder="1" applyAlignment="1">
      <alignment vertical="top" wrapText="1"/>
    </xf>
    <xf numFmtId="49" fontId="30" fillId="2" borderId="14" xfId="5" applyNumberFormat="1" applyFont="1" applyBorder="1" applyAlignment="1">
      <alignment horizontal="center" vertical="top" wrapText="1"/>
    </xf>
    <xf numFmtId="0" fontId="30" fillId="2" borderId="15" xfId="5" applyFont="1" applyBorder="1" applyAlignment="1">
      <alignment horizontal="center" vertical="top" wrapText="1"/>
    </xf>
    <xf numFmtId="172" fontId="30" fillId="2" borderId="35" xfId="5" applyNumberFormat="1" applyFont="1" applyBorder="1" applyAlignment="1">
      <alignment vertical="top" wrapText="1"/>
    </xf>
    <xf numFmtId="172" fontId="30" fillId="2" borderId="36" xfId="5" applyNumberFormat="1" applyFont="1" applyBorder="1" applyAlignment="1">
      <alignment vertical="top" wrapText="1"/>
    </xf>
    <xf numFmtId="169" fontId="24" fillId="6" borderId="37" xfId="5" applyNumberFormat="1" applyFont="1" applyFill="1" applyBorder="1" applyAlignment="1">
      <alignment wrapText="1"/>
    </xf>
    <xf numFmtId="49" fontId="27" fillId="6" borderId="38" xfId="5" applyNumberFormat="1" applyFont="1" applyFill="1" applyBorder="1" applyAlignment="1"/>
    <xf numFmtId="49" fontId="24" fillId="6" borderId="38" xfId="5" applyNumberFormat="1" applyFont="1" applyFill="1" applyBorder="1" applyAlignment="1">
      <alignment wrapText="1"/>
    </xf>
    <xf numFmtId="49" fontId="24" fillId="6" borderId="38" xfId="5" applyNumberFormat="1" applyFont="1" applyFill="1" applyBorder="1" applyAlignment="1">
      <alignment vertical="top" wrapText="1"/>
    </xf>
    <xf numFmtId="0" fontId="28" fillId="6" borderId="39" xfId="5" applyFont="1" applyFill="1" applyBorder="1" applyAlignment="1">
      <alignment vertical="top" wrapText="1"/>
    </xf>
    <xf numFmtId="169" fontId="30" fillId="2" borderId="13" xfId="5" applyNumberFormat="1" applyFont="1" applyBorder="1" applyAlignment="1">
      <alignment vertical="top" wrapText="1"/>
    </xf>
    <xf numFmtId="49" fontId="30" fillId="2" borderId="14" xfId="5" applyNumberFormat="1" applyFont="1" applyBorder="1" applyAlignment="1">
      <alignment horizontal="left" vertical="top" wrapText="1" indent="1"/>
    </xf>
    <xf numFmtId="172" fontId="30" fillId="2" borderId="13" xfId="5" applyNumberFormat="1" applyFont="1" applyBorder="1" applyAlignment="1">
      <alignment vertical="top" wrapText="1"/>
    </xf>
    <xf numFmtId="172" fontId="30" fillId="2" borderId="15" xfId="5" applyNumberFormat="1" applyFont="1" applyBorder="1" applyAlignment="1">
      <alignment vertical="top" wrapText="1"/>
    </xf>
    <xf numFmtId="49" fontId="30" fillId="2" borderId="14" xfId="5" quotePrefix="1" applyNumberFormat="1" applyFont="1" applyBorder="1" applyAlignment="1">
      <alignment vertical="top" wrapText="1"/>
    </xf>
    <xf numFmtId="49" fontId="30" fillId="2" borderId="14" xfId="5" applyNumberFormat="1" applyFont="1" applyBorder="1" applyAlignment="1">
      <alignment horizontal="left" vertical="center" wrapText="1" indent="1"/>
    </xf>
    <xf numFmtId="49" fontId="24" fillId="2" borderId="14" xfId="5" applyNumberFormat="1" applyFont="1" applyBorder="1" applyAlignment="1">
      <alignment vertical="top" wrapText="1"/>
    </xf>
    <xf numFmtId="49" fontId="24" fillId="2" borderId="14" xfId="5" applyNumberFormat="1" applyFont="1" applyBorder="1" applyAlignment="1">
      <alignment horizontal="center" vertical="top" wrapText="1"/>
    </xf>
    <xf numFmtId="170" fontId="24" fillId="2" borderId="13" xfId="5" applyNumberFormat="1" applyFont="1" applyBorder="1" applyAlignment="1">
      <alignment vertical="top" wrapText="1"/>
    </xf>
    <xf numFmtId="1" fontId="30" fillId="2" borderId="15" xfId="5" applyNumberFormat="1" applyFont="1" applyBorder="1" applyAlignment="1">
      <alignment horizontal="center" vertical="top" wrapText="1"/>
    </xf>
    <xf numFmtId="169" fontId="30" fillId="2" borderId="40" xfId="5" applyNumberFormat="1" applyFont="1" applyBorder="1" applyAlignment="1">
      <alignment vertical="top" wrapText="1"/>
    </xf>
    <xf numFmtId="49" fontId="30" fillId="2" borderId="41" xfId="5" applyNumberFormat="1" applyFont="1" applyBorder="1" applyAlignment="1">
      <alignment vertical="top" wrapText="1"/>
    </xf>
    <xf numFmtId="49" fontId="30" fillId="2" borderId="41" xfId="5" applyNumberFormat="1" applyFont="1" applyBorder="1" applyAlignment="1">
      <alignment horizontal="center" vertical="top" wrapText="1"/>
    </xf>
    <xf numFmtId="0" fontId="30" fillId="2" borderId="42" xfId="5" applyFont="1" applyBorder="1" applyAlignment="1">
      <alignment horizontal="center" vertical="top" wrapText="1"/>
    </xf>
    <xf numFmtId="172" fontId="30" fillId="2" borderId="40" xfId="5" quotePrefix="1" applyNumberFormat="1" applyFont="1" applyBorder="1" applyAlignment="1">
      <alignment vertical="top" wrapText="1"/>
    </xf>
    <xf numFmtId="172" fontId="30" fillId="2" borderId="42" xfId="5" applyNumberFormat="1" applyFont="1" applyBorder="1" applyAlignment="1">
      <alignment vertical="top" wrapText="1"/>
    </xf>
    <xf numFmtId="169" fontId="26" fillId="2" borderId="22" xfId="5" applyNumberFormat="1" applyFont="1" applyBorder="1" applyAlignment="1">
      <alignment horizontal="left" vertical="top" wrapText="1"/>
    </xf>
    <xf numFmtId="49" fontId="26" fillId="2" borderId="23" xfId="5" applyNumberFormat="1" applyFont="1" applyBorder="1" applyAlignment="1">
      <alignment horizontal="left" vertical="top" wrapText="1"/>
    </xf>
    <xf numFmtId="0" fontId="26" fillId="2" borderId="24" xfId="5" applyFont="1" applyBorder="1" applyAlignment="1">
      <alignment horizontal="left" vertical="top" wrapText="1"/>
    </xf>
    <xf numFmtId="170" fontId="26" fillId="2" borderId="22" xfId="5" applyNumberFormat="1" applyFont="1" applyBorder="1" applyAlignment="1">
      <alignment horizontal="left" vertical="top" wrapText="1"/>
    </xf>
    <xf numFmtId="169" fontId="24" fillId="6" borderId="33" xfId="5" applyNumberFormat="1" applyFont="1" applyFill="1" applyBorder="1" applyAlignment="1">
      <alignment wrapText="1"/>
    </xf>
    <xf numFmtId="49" fontId="27" fillId="6" borderId="45" xfId="5" applyNumberFormat="1" applyFont="1" applyFill="1" applyBorder="1" applyAlignment="1"/>
    <xf numFmtId="49" fontId="24" fillId="6" borderId="45" xfId="5" applyNumberFormat="1" applyFont="1" applyFill="1" applyBorder="1" applyAlignment="1">
      <alignment wrapText="1"/>
    </xf>
    <xf numFmtId="0" fontId="28" fillId="6" borderId="34" xfId="5" applyFont="1" applyFill="1" applyBorder="1" applyAlignment="1">
      <alignment wrapText="1"/>
    </xf>
    <xf numFmtId="0" fontId="28" fillId="6" borderId="39" xfId="5" applyFont="1" applyFill="1" applyBorder="1" applyAlignment="1">
      <alignment wrapText="1"/>
    </xf>
    <xf numFmtId="169" fontId="30" fillId="4" borderId="13" xfId="5" applyNumberFormat="1" applyFont="1" applyFill="1" applyBorder="1" applyAlignment="1">
      <alignment vertical="top" wrapText="1"/>
    </xf>
    <xf numFmtId="49" fontId="30" fillId="4" borderId="14" xfId="5" applyNumberFormat="1" applyFont="1" applyFill="1" applyBorder="1" applyAlignment="1">
      <alignment vertical="top" wrapText="1"/>
    </xf>
    <xf numFmtId="49" fontId="30" fillId="4" borderId="14" xfId="5" applyNumberFormat="1" applyFont="1" applyFill="1" applyBorder="1" applyAlignment="1">
      <alignment horizontal="center" vertical="top" wrapText="1"/>
    </xf>
    <xf numFmtId="172" fontId="30" fillId="4" borderId="13" xfId="5" applyNumberFormat="1" applyFont="1" applyFill="1" applyBorder="1" applyAlignment="1">
      <alignment vertical="top" wrapText="1"/>
    </xf>
    <xf numFmtId="172" fontId="30" fillId="4" borderId="15" xfId="5" applyNumberFormat="1" applyFont="1" applyFill="1" applyBorder="1" applyAlignment="1">
      <alignment vertical="top" wrapText="1"/>
    </xf>
    <xf numFmtId="0" fontId="30" fillId="4" borderId="15" xfId="5" applyFont="1" applyFill="1" applyBorder="1" applyAlignment="1">
      <alignment horizontal="center" vertical="top" wrapText="1"/>
    </xf>
    <xf numFmtId="169" fontId="30" fillId="2" borderId="13" xfId="5" applyNumberFormat="1" applyFont="1" applyFill="1" applyBorder="1" applyAlignment="1">
      <alignment vertical="top" wrapText="1"/>
    </xf>
    <xf numFmtId="49" fontId="30" fillId="2" borderId="14" xfId="5" applyNumberFormat="1" applyFont="1" applyFill="1" applyBorder="1" applyAlignment="1">
      <alignment vertical="top" wrapText="1"/>
    </xf>
    <xf numFmtId="49" fontId="30" fillId="2" borderId="14" xfId="5" applyNumberFormat="1" applyFont="1" applyFill="1" applyBorder="1" applyAlignment="1">
      <alignment horizontal="center" vertical="top" wrapText="1"/>
    </xf>
    <xf numFmtId="1" fontId="30" fillId="2" borderId="15" xfId="5" applyNumberFormat="1" applyFont="1" applyFill="1" applyBorder="1" applyAlignment="1">
      <alignment horizontal="center" vertical="top" wrapText="1"/>
    </xf>
    <xf numFmtId="172" fontId="30" fillId="2" borderId="13" xfId="5" applyNumberFormat="1" applyFont="1" applyFill="1" applyBorder="1" applyAlignment="1">
      <alignment horizontal="center" vertical="top" wrapText="1"/>
    </xf>
    <xf numFmtId="172" fontId="30" fillId="2" borderId="15" xfId="5" applyNumberFormat="1" applyFont="1" applyFill="1" applyBorder="1" applyAlignment="1">
      <alignment vertical="top" wrapText="1"/>
    </xf>
    <xf numFmtId="2" fontId="30" fillId="4" borderId="14" xfId="5" applyNumberFormat="1" applyFont="1" applyFill="1" applyBorder="1" applyAlignment="1">
      <alignment vertical="top" wrapText="1"/>
    </xf>
    <xf numFmtId="0" fontId="30" fillId="4" borderId="14" xfId="5" applyNumberFormat="1" applyFont="1" applyFill="1" applyBorder="1" applyAlignment="1">
      <alignment vertical="top" wrapText="1"/>
    </xf>
    <xf numFmtId="2" fontId="30" fillId="2" borderId="14" xfId="5" applyNumberFormat="1" applyFont="1" applyBorder="1" applyAlignment="1">
      <alignment vertical="top" wrapText="1"/>
    </xf>
    <xf numFmtId="0" fontId="30" fillId="2" borderId="14" xfId="5" applyNumberFormat="1" applyFont="1" applyBorder="1" applyAlignment="1">
      <alignment vertical="top" wrapText="1"/>
    </xf>
    <xf numFmtId="172" fontId="30" fillId="2" borderId="13" xfId="5" quotePrefix="1" applyNumberFormat="1" applyFont="1" applyBorder="1" applyAlignment="1">
      <alignment vertical="top" wrapText="1"/>
    </xf>
    <xf numFmtId="169" fontId="30" fillId="8" borderId="13" xfId="5" applyNumberFormat="1" applyFont="1" applyFill="1" applyBorder="1" applyAlignment="1">
      <alignment vertical="top" wrapText="1"/>
    </xf>
    <xf numFmtId="49" fontId="30" fillId="8" borderId="14" xfId="5" applyNumberFormat="1" applyFont="1" applyFill="1" applyBorder="1" applyAlignment="1">
      <alignment vertical="top" wrapText="1"/>
    </xf>
    <xf numFmtId="49" fontId="30" fillId="8" borderId="14" xfId="5" applyNumberFormat="1" applyFont="1" applyFill="1" applyBorder="1" applyAlignment="1">
      <alignment horizontal="center" vertical="top" wrapText="1"/>
    </xf>
    <xf numFmtId="0" fontId="30" fillId="8" borderId="15" xfId="5" applyFont="1" applyFill="1" applyBorder="1" applyAlignment="1">
      <alignment horizontal="center" vertical="top" wrapText="1"/>
    </xf>
    <xf numFmtId="172" fontId="30" fillId="8" borderId="13" xfId="5" applyNumberFormat="1" applyFont="1" applyFill="1" applyBorder="1" applyAlignment="1">
      <alignment vertical="top" wrapText="1"/>
    </xf>
    <xf numFmtId="172" fontId="30" fillId="8" borderId="15" xfId="5" applyNumberFormat="1" applyFont="1" applyFill="1" applyBorder="1" applyAlignment="1">
      <alignment vertical="top" wrapText="1"/>
    </xf>
    <xf numFmtId="169" fontId="30" fillId="8" borderId="22" xfId="5" applyNumberFormat="1" applyFont="1" applyFill="1" applyBorder="1" applyAlignment="1">
      <alignment vertical="top" wrapText="1"/>
    </xf>
    <xf numFmtId="49" fontId="30" fillId="8" borderId="23" xfId="5" applyNumberFormat="1" applyFont="1" applyFill="1" applyBorder="1" applyAlignment="1">
      <alignment vertical="top" wrapText="1"/>
    </xf>
    <xf numFmtId="49" fontId="30" fillId="8" borderId="23" xfId="5" applyNumberFormat="1" applyFont="1" applyFill="1" applyBorder="1" applyAlignment="1">
      <alignment horizontal="center" vertical="top" wrapText="1"/>
    </xf>
    <xf numFmtId="0" fontId="30" fillId="8" borderId="24" xfId="5" applyFont="1" applyFill="1" applyBorder="1" applyAlignment="1">
      <alignment horizontal="center" vertical="top" wrapText="1"/>
    </xf>
    <xf numFmtId="49" fontId="17" fillId="2" borderId="19"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20" xfId="1" applyNumberFormat="1" applyFont="1" applyBorder="1" applyAlignment="1">
      <alignment horizontal="right" wrapText="1"/>
    </xf>
    <xf numFmtId="49" fontId="33" fillId="9" borderId="14" xfId="4" applyNumberFormat="1" applyFont="1" applyFill="1" applyBorder="1" applyAlignment="1">
      <alignment wrapText="1"/>
    </xf>
    <xf numFmtId="3" fontId="33" fillId="9" borderId="14" xfId="1" applyNumberFormat="1" applyFont="1" applyFill="1" applyBorder="1" applyAlignment="1">
      <alignment wrapText="1"/>
    </xf>
    <xf numFmtId="3" fontId="33" fillId="9" borderId="14" xfId="1" applyNumberFormat="1" applyFont="1" applyFill="1" applyBorder="1" applyAlignment="1">
      <alignment horizontal="right" wrapText="1"/>
    </xf>
    <xf numFmtId="168" fontId="33" fillId="9" borderId="14" xfId="1" applyNumberFormat="1" applyFont="1" applyFill="1" applyBorder="1" applyAlignment="1">
      <alignment horizontal="right" wrapText="1"/>
    </xf>
    <xf numFmtId="49" fontId="33" fillId="2" borderId="14" xfId="4" applyNumberFormat="1" applyFont="1" applyBorder="1" applyAlignment="1">
      <alignment wrapText="1"/>
    </xf>
    <xf numFmtId="3" fontId="33" fillId="2" borderId="14" xfId="1" applyNumberFormat="1" applyFont="1" applyBorder="1" applyAlignment="1">
      <alignment wrapText="1"/>
    </xf>
    <xf numFmtId="3" fontId="33" fillId="2" borderId="14" xfId="1" applyNumberFormat="1" applyFont="1" applyBorder="1" applyAlignment="1">
      <alignment horizontal="right" wrapText="1"/>
    </xf>
    <xf numFmtId="168" fontId="33" fillId="2" borderId="14" xfId="1" applyNumberFormat="1" applyFont="1" applyBorder="1" applyAlignment="1">
      <alignment horizontal="right" wrapText="1"/>
    </xf>
    <xf numFmtId="49" fontId="33" fillId="8" borderId="14" xfId="4" applyNumberFormat="1" applyFont="1" applyFill="1" applyBorder="1" applyAlignment="1">
      <alignment wrapText="1"/>
    </xf>
    <xf numFmtId="3" fontId="33" fillId="8" borderId="14" xfId="1" applyNumberFormat="1" applyFont="1" applyFill="1" applyBorder="1" applyAlignment="1">
      <alignment wrapText="1"/>
    </xf>
    <xf numFmtId="3" fontId="33" fillId="8" borderId="14" xfId="1" applyNumberFormat="1" applyFont="1" applyFill="1" applyBorder="1" applyAlignment="1">
      <alignment horizontal="right" wrapText="1"/>
    </xf>
    <xf numFmtId="168" fontId="33" fillId="8" borderId="14" xfId="1" applyNumberFormat="1" applyFont="1" applyFill="1" applyBorder="1" applyAlignment="1">
      <alignment horizontal="right" wrapText="1"/>
    </xf>
    <xf numFmtId="49" fontId="33" fillId="2" borderId="14" xfId="4" applyNumberFormat="1" applyFont="1" applyFill="1" applyBorder="1" applyAlignment="1">
      <alignment wrapText="1"/>
    </xf>
    <xf numFmtId="49" fontId="33" fillId="7" borderId="14" xfId="4" applyNumberFormat="1" applyFont="1" applyFill="1" applyBorder="1" applyAlignment="1">
      <alignment wrapText="1"/>
    </xf>
    <xf numFmtId="3" fontId="33" fillId="7" borderId="14" xfId="1" applyNumberFormat="1" applyFont="1" applyFill="1" applyBorder="1" applyAlignment="1">
      <alignment wrapText="1"/>
    </xf>
    <xf numFmtId="3" fontId="33" fillId="7" borderId="14" xfId="1" applyNumberFormat="1" applyFont="1" applyFill="1" applyBorder="1" applyAlignment="1">
      <alignment horizontal="right" wrapText="1"/>
    </xf>
    <xf numFmtId="168" fontId="33" fillId="7" borderId="14" xfId="1" applyNumberFormat="1" applyFont="1" applyFill="1" applyBorder="1" applyAlignment="1">
      <alignment horizontal="right" wrapText="1"/>
    </xf>
    <xf numFmtId="49" fontId="21" fillId="2" borderId="19"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20" xfId="1" applyNumberFormat="1" applyFont="1" applyFill="1" applyBorder="1" applyAlignment="1">
      <alignment horizontal="right"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2"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171" fontId="29" fillId="6" borderId="37" xfId="5" applyNumberFormat="1" applyFont="1" applyFill="1" applyBorder="1" applyAlignment="1">
      <alignment horizontal="right" vertical="center" indent="1"/>
    </xf>
    <xf numFmtId="171" fontId="29" fillId="6" borderId="39" xfId="5" applyNumberFormat="1" applyFont="1" applyFill="1" applyBorder="1" applyAlignment="1">
      <alignment horizontal="right" vertical="center" indent="1"/>
    </xf>
    <xf numFmtId="169" fontId="24" fillId="5" borderId="16" xfId="5" applyNumberFormat="1" applyFont="1" applyFill="1" applyBorder="1" applyAlignment="1">
      <alignment horizontal="center" wrapText="1"/>
    </xf>
    <xf numFmtId="169" fontId="24" fillId="5" borderId="17" xfId="5" applyNumberFormat="1" applyFont="1" applyFill="1" applyBorder="1" applyAlignment="1">
      <alignment horizontal="center" wrapText="1"/>
    </xf>
    <xf numFmtId="0" fontId="25" fillId="5" borderId="17" xfId="5" applyNumberFormat="1" applyFont="1" applyFill="1" applyBorder="1" applyAlignment="1">
      <alignment horizontal="left" vertical="center" wrapText="1" indent="1"/>
    </xf>
    <xf numFmtId="0" fontId="25" fillId="5" borderId="18" xfId="5" applyNumberFormat="1" applyFont="1" applyFill="1" applyBorder="1" applyAlignment="1">
      <alignment horizontal="left" vertical="center" wrapText="1" indent="1"/>
    </xf>
    <xf numFmtId="0" fontId="25" fillId="5" borderId="23" xfId="5" applyNumberFormat="1" applyFont="1" applyFill="1" applyBorder="1" applyAlignment="1">
      <alignment horizontal="left" vertical="center" wrapText="1" indent="1"/>
    </xf>
    <xf numFmtId="0" fontId="25" fillId="5" borderId="24" xfId="5" applyNumberFormat="1" applyFont="1" applyFill="1" applyBorder="1" applyAlignment="1">
      <alignment horizontal="left" vertical="center" wrapText="1" indent="1"/>
    </xf>
    <xf numFmtId="0" fontId="25" fillId="5" borderId="21" xfId="5" applyFont="1" applyFill="1" applyBorder="1" applyAlignment="1">
      <alignment horizontal="center" vertical="center" wrapText="1"/>
    </xf>
    <xf numFmtId="0" fontId="25" fillId="5" borderId="18" xfId="5" applyFont="1" applyFill="1" applyBorder="1" applyAlignment="1">
      <alignment horizontal="center" vertical="center" wrapText="1"/>
    </xf>
    <xf numFmtId="0" fontId="25" fillId="5" borderId="25" xfId="5" applyFont="1" applyFill="1" applyBorder="1" applyAlignment="1">
      <alignment horizontal="center" vertical="center" wrapText="1"/>
    </xf>
    <xf numFmtId="0" fontId="25" fillId="5" borderId="24" xfId="5" applyFont="1" applyFill="1" applyBorder="1" applyAlignment="1">
      <alignment horizontal="center" vertical="center" wrapText="1"/>
    </xf>
    <xf numFmtId="169" fontId="25" fillId="5" borderId="22" xfId="5" applyNumberFormat="1" applyFont="1" applyFill="1" applyBorder="1" applyAlignment="1">
      <alignment horizontal="center" wrapText="1"/>
    </xf>
    <xf numFmtId="169" fontId="25" fillId="5" borderId="23" xfId="5" applyNumberFormat="1" applyFont="1" applyFill="1" applyBorder="1" applyAlignment="1">
      <alignment horizontal="center" wrapText="1"/>
    </xf>
    <xf numFmtId="171" fontId="29" fillId="6" borderId="33" xfId="5" applyNumberFormat="1" applyFont="1" applyFill="1" applyBorder="1" applyAlignment="1">
      <alignment horizontal="right" vertical="center" indent="1"/>
    </xf>
    <xf numFmtId="171" fontId="29" fillId="6" borderId="34" xfId="5" applyNumberFormat="1" applyFont="1" applyFill="1" applyBorder="1" applyAlignment="1">
      <alignment horizontal="right" vertical="center" indent="1"/>
    </xf>
    <xf numFmtId="169" fontId="31" fillId="2" borderId="16" xfId="5" applyNumberFormat="1" applyFont="1" applyBorder="1" applyAlignment="1">
      <alignment horizontal="right" vertical="top" wrapText="1" indent="1"/>
    </xf>
    <xf numFmtId="169" fontId="31" fillId="2" borderId="17" xfId="5" applyNumberFormat="1" applyFont="1" applyBorder="1" applyAlignment="1">
      <alignment horizontal="right" vertical="top" wrapText="1" indent="1"/>
    </xf>
    <xf numFmtId="169" fontId="31" fillId="2" borderId="18" xfId="5" applyNumberFormat="1" applyFont="1" applyBorder="1" applyAlignment="1">
      <alignment horizontal="right" vertical="top" wrapText="1" indent="1"/>
    </xf>
    <xf numFmtId="6" fontId="31" fillId="2" borderId="33" xfId="5" applyNumberFormat="1" applyFont="1" applyBorder="1" applyAlignment="1">
      <alignment horizontal="right" vertical="top" wrapText="1"/>
    </xf>
    <xf numFmtId="6" fontId="31" fillId="2" borderId="34" xfId="5" applyNumberFormat="1" applyFont="1" applyBorder="1" applyAlignment="1">
      <alignment horizontal="right" vertical="top" wrapText="1"/>
    </xf>
    <xf numFmtId="173" fontId="31" fillId="2" borderId="13" xfId="5" applyNumberFormat="1" applyFont="1" applyBorder="1" applyAlignment="1">
      <alignment horizontal="right" vertical="top" wrapText="1" indent="1"/>
    </xf>
    <xf numFmtId="173" fontId="31" fillId="2" borderId="14" xfId="5" applyNumberFormat="1" applyFont="1" applyBorder="1" applyAlignment="1">
      <alignment horizontal="right" vertical="top" wrapText="1" indent="1"/>
    </xf>
    <xf numFmtId="173" fontId="31" fillId="2" borderId="15" xfId="5" applyNumberFormat="1" applyFont="1" applyBorder="1" applyAlignment="1">
      <alignment horizontal="right" vertical="top" wrapText="1" indent="1"/>
    </xf>
    <xf numFmtId="6" fontId="31" fillId="2" borderId="37" xfId="5" applyNumberFormat="1" applyFont="1" applyBorder="1" applyAlignment="1">
      <alignment horizontal="right" vertical="top" wrapText="1"/>
    </xf>
    <xf numFmtId="6" fontId="31" fillId="2" borderId="39" xfId="5" applyNumberFormat="1" applyFont="1" applyBorder="1" applyAlignment="1">
      <alignment horizontal="right" vertical="top" wrapText="1"/>
    </xf>
    <xf numFmtId="169" fontId="32" fillId="6" borderId="22" xfId="5" applyNumberFormat="1" applyFont="1" applyFill="1" applyBorder="1" applyAlignment="1">
      <alignment horizontal="right" vertical="top" wrapText="1" indent="1"/>
    </xf>
    <xf numFmtId="169" fontId="32" fillId="6" borderId="23" xfId="5" applyNumberFormat="1" applyFont="1" applyFill="1" applyBorder="1" applyAlignment="1">
      <alignment horizontal="right" vertical="top" wrapText="1" indent="1"/>
    </xf>
    <xf numFmtId="169" fontId="32" fillId="6" borderId="24" xfId="5" applyNumberFormat="1" applyFont="1" applyFill="1" applyBorder="1" applyAlignment="1">
      <alignment horizontal="right" vertical="top" wrapText="1" indent="1"/>
    </xf>
    <xf numFmtId="6" fontId="32" fillId="6" borderId="43" xfId="5" applyNumberFormat="1" applyFont="1" applyFill="1" applyBorder="1" applyAlignment="1">
      <alignment horizontal="right" vertical="top" wrapText="1"/>
    </xf>
    <xf numFmtId="6" fontId="32" fillId="6" borderId="44" xfId="5" applyNumberFormat="1" applyFont="1" applyFill="1" applyBorder="1" applyAlignment="1">
      <alignment horizontal="right" vertical="top" wrapText="1"/>
    </xf>
    <xf numFmtId="0" fontId="25" fillId="5" borderId="14" xfId="5" applyNumberFormat="1" applyFont="1" applyFill="1" applyBorder="1" applyAlignment="1">
      <alignment horizontal="left" vertical="center" wrapText="1" indent="1"/>
    </xf>
    <xf numFmtId="0" fontId="25" fillId="5" borderId="15" xfId="5" applyNumberFormat="1" applyFont="1" applyFill="1" applyBorder="1" applyAlignment="1">
      <alignment horizontal="left" vertical="center" wrapText="1" indent="1"/>
    </xf>
    <xf numFmtId="0" fontId="25" fillId="5" borderId="16" xfId="5" applyFont="1" applyFill="1" applyBorder="1" applyAlignment="1">
      <alignment horizontal="center" vertical="center" wrapText="1"/>
    </xf>
    <xf numFmtId="0" fontId="25" fillId="5" borderId="13" xfId="5" applyFont="1" applyFill="1" applyBorder="1" applyAlignment="1">
      <alignment horizontal="center" vertical="center" wrapText="1"/>
    </xf>
    <xf numFmtId="0" fontId="25" fillId="5" borderId="15" xfId="5" applyFont="1" applyFill="1" applyBorder="1" applyAlignment="1">
      <alignment horizontal="center" vertical="center" wrapText="1"/>
    </xf>
    <xf numFmtId="169" fontId="25" fillId="5" borderId="13" xfId="5" applyNumberFormat="1" applyFont="1" applyFill="1" applyBorder="1" applyAlignment="1">
      <alignment horizontal="center" wrapText="1"/>
    </xf>
    <xf numFmtId="169" fontId="25" fillId="5" borderId="14" xfId="5" applyNumberFormat="1" applyFont="1" applyFill="1" applyBorder="1" applyAlignment="1">
      <alignment horizontal="center" wrapText="1"/>
    </xf>
    <xf numFmtId="169" fontId="31" fillId="2" borderId="40" xfId="5" applyNumberFormat="1" applyFont="1" applyBorder="1" applyAlignment="1">
      <alignment horizontal="right" vertical="top" wrapText="1" indent="1"/>
    </xf>
    <xf numFmtId="169" fontId="31" fillId="2" borderId="41" xfId="5" applyNumberFormat="1" applyFont="1" applyBorder="1" applyAlignment="1">
      <alignment horizontal="right" vertical="top" wrapText="1" indent="1"/>
    </xf>
    <xf numFmtId="169" fontId="31" fillId="2" borderId="8" xfId="5" applyNumberFormat="1" applyFont="1" applyBorder="1" applyAlignment="1">
      <alignment horizontal="right" vertical="top" wrapText="1" indent="1"/>
    </xf>
    <xf numFmtId="6" fontId="31" fillId="2" borderId="40" xfId="5" applyNumberFormat="1" applyFont="1" applyBorder="1" applyAlignment="1">
      <alignment horizontal="right" vertical="top" wrapText="1"/>
    </xf>
    <xf numFmtId="6" fontId="31" fillId="2" borderId="42" xfId="5" applyNumberFormat="1" applyFont="1" applyBorder="1" applyAlignment="1">
      <alignment horizontal="right" vertical="top" wrapText="1"/>
    </xf>
    <xf numFmtId="173" fontId="31" fillId="2" borderId="46" xfId="5" applyNumberFormat="1" applyFont="1" applyBorder="1" applyAlignment="1">
      <alignment horizontal="right" vertical="top" wrapText="1" indent="1"/>
    </xf>
    <xf numFmtId="6" fontId="31" fillId="2" borderId="13" xfId="5" applyNumberFormat="1" applyFont="1" applyBorder="1" applyAlignment="1">
      <alignment horizontal="right" vertical="top" wrapText="1"/>
    </xf>
    <xf numFmtId="6" fontId="31" fillId="2" borderId="15" xfId="5" applyNumberFormat="1" applyFont="1" applyBorder="1" applyAlignment="1">
      <alignment horizontal="right" vertical="top" wrapText="1"/>
    </xf>
    <xf numFmtId="169" fontId="32" fillId="6" borderId="47" xfId="5" applyNumberFormat="1" applyFont="1" applyFill="1" applyBorder="1" applyAlignment="1">
      <alignment horizontal="right" vertical="top" wrapText="1" indent="1"/>
    </xf>
    <xf numFmtId="6" fontId="32" fillId="6" borderId="22" xfId="5" applyNumberFormat="1" applyFont="1" applyFill="1" applyBorder="1" applyAlignment="1">
      <alignment horizontal="right" vertical="top" wrapText="1"/>
    </xf>
    <xf numFmtId="6" fontId="32" fillId="6" borderId="24" xfId="5" applyNumberFormat="1" applyFont="1" applyFill="1" applyBorder="1" applyAlignment="1">
      <alignment horizontal="right" vertical="top" wrapText="1"/>
    </xf>
    <xf numFmtId="0" fontId="4" fillId="0" borderId="1" xfId="0" applyFont="1" applyBorder="1" applyAlignment="1" applyProtection="1">
      <alignment horizontal="center" vertical="center" wrapText="1"/>
      <protection locked="0"/>
    </xf>
    <xf numFmtId="0" fontId="5" fillId="0" borderId="7" xfId="0" applyFont="1" applyBorder="1" applyAlignment="1" applyProtection="1">
      <alignment horizontal="left" wrapText="1"/>
      <protection locked="0"/>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xf numFmtId="49" fontId="6" fillId="0" borderId="1" xfId="0" applyNumberFormat="1" applyFont="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0" fontId="5" fillId="0" borderId="7" xfId="0" applyFont="1" applyBorder="1" applyAlignment="1" applyProtection="1">
      <alignment horizontal="left"/>
      <protection locked="0"/>
    </xf>
    <xf numFmtId="0" fontId="6" fillId="0" borderId="1" xfId="0" applyFont="1" applyBorder="1" applyAlignment="1" applyProtection="1">
      <alignment horizontal="left" vertical="top"/>
      <protection locked="0"/>
    </xf>
    <xf numFmtId="49" fontId="30" fillId="4" borderId="14" xfId="5" applyNumberFormat="1" applyFont="1" applyFill="1" applyBorder="1" applyAlignment="1">
      <alignment horizontal="left" vertical="center" wrapText="1" indent="1"/>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10" Type="http://schemas.openxmlformats.org/officeDocument/2006/relationships/externalLink" Target="externalLinks/externalLink6.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4"/>
  <sheetViews>
    <sheetView tabSelected="1" view="pageBreakPreview" topLeftCell="A8" zoomScaleNormal="100" zoomScaleSheetLayoutView="100" workbookViewId="0">
      <selection activeCell="E33" sqref="E33"/>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242" t="s">
        <v>204</v>
      </c>
      <c r="B1" s="243"/>
      <c r="C1" s="243"/>
      <c r="D1" s="243"/>
      <c r="E1" s="243"/>
    </row>
    <row r="2" spans="1:5" s="80" customFormat="1" ht="15.75" customHeight="1" x14ac:dyDescent="0.2">
      <c r="A2" s="81"/>
      <c r="B2" s="82"/>
      <c r="C2" s="82"/>
      <c r="D2" s="82"/>
      <c r="E2" s="82"/>
    </row>
    <row r="3" spans="1:5" s="80" customFormat="1" ht="19.5" customHeight="1" x14ac:dyDescent="0.2">
      <c r="A3" s="244" t="s">
        <v>212</v>
      </c>
      <c r="B3" s="245"/>
      <c r="C3" s="245"/>
      <c r="D3" s="246"/>
      <c r="E3" s="246"/>
    </row>
    <row r="4" spans="1:5" s="80" customFormat="1" ht="15.75" x14ac:dyDescent="0.25">
      <c r="A4" s="83"/>
      <c r="B4" s="84"/>
      <c r="C4" s="85"/>
      <c r="D4" s="85"/>
      <c r="E4" s="85"/>
    </row>
    <row r="5" spans="1:5" s="80" customFormat="1" ht="17.25" customHeight="1" x14ac:dyDescent="0.2">
      <c r="A5" s="244" t="s">
        <v>205</v>
      </c>
      <c r="B5" s="245"/>
      <c r="C5" s="245"/>
      <c r="D5" s="245"/>
      <c r="E5" s="245"/>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SUM(C10:C11)</f>
        <v>0</v>
      </c>
    </row>
    <row r="10" spans="1:5" s="80" customFormat="1" ht="15.75" customHeight="1" x14ac:dyDescent="0.2">
      <c r="A10" s="95" t="s">
        <v>368</v>
      </c>
      <c r="B10" s="96"/>
      <c r="C10" s="97">
        <f>SUM(Vytápění!I51)</f>
        <v>0</v>
      </c>
      <c r="D10" s="98"/>
      <c r="E10" s="99"/>
    </row>
    <row r="11" spans="1:5" s="80" customFormat="1" ht="15.75" customHeight="1" x14ac:dyDescent="0.2">
      <c r="A11" s="95" t="s">
        <v>369</v>
      </c>
      <c r="B11" s="96"/>
      <c r="C11" s="97">
        <f>SUM(VZT!H57)</f>
        <v>0</v>
      </c>
      <c r="D11" s="98"/>
      <c r="E11" s="99"/>
    </row>
    <row r="12" spans="1:5" s="104" customFormat="1" ht="16.5" thickBot="1" x14ac:dyDescent="0.3">
      <c r="A12" s="100"/>
      <c r="B12" s="101"/>
      <c r="C12" s="102"/>
      <c r="D12" s="102"/>
      <c r="E12" s="103"/>
    </row>
    <row r="13" spans="1:5" s="80" customFormat="1" ht="15.75" x14ac:dyDescent="0.25">
      <c r="A13" s="105" t="s">
        <v>207</v>
      </c>
      <c r="B13" s="106"/>
      <c r="C13" s="107"/>
      <c r="D13" s="107"/>
      <c r="E13" s="108">
        <f>SUM(E9:E9)</f>
        <v>0</v>
      </c>
    </row>
    <row r="14" spans="1:5" s="80" customFormat="1" ht="15.75" x14ac:dyDescent="0.25">
      <c r="A14" s="109"/>
      <c r="B14" s="110"/>
      <c r="C14" s="111"/>
      <c r="D14" s="111"/>
      <c r="E14" s="112"/>
    </row>
    <row r="15" spans="1:5" s="116" customFormat="1" ht="15.75" x14ac:dyDescent="0.25">
      <c r="A15" s="113" t="s">
        <v>208</v>
      </c>
      <c r="B15" s="110"/>
      <c r="C15" s="114"/>
      <c r="D15" s="114"/>
      <c r="E15" s="115">
        <f>SUM(E13)</f>
        <v>0</v>
      </c>
    </row>
    <row r="16" spans="1:5" s="116" customFormat="1" ht="15" x14ac:dyDescent="0.2">
      <c r="A16" s="117" t="s">
        <v>209</v>
      </c>
      <c r="B16" s="110"/>
      <c r="C16" s="114"/>
      <c r="D16" s="114"/>
      <c r="E16" s="112">
        <f>SUM(E15*0.21)</f>
        <v>0</v>
      </c>
    </row>
    <row r="17" spans="1:5" s="116" customFormat="1" ht="15.75" x14ac:dyDescent="0.25">
      <c r="A17" s="113" t="s">
        <v>210</v>
      </c>
      <c r="B17" s="110"/>
      <c r="C17" s="114"/>
      <c r="D17" s="114"/>
      <c r="E17" s="115">
        <f>SUM(E15:E16)</f>
        <v>0</v>
      </c>
    </row>
    <row r="18" spans="1:5" s="116" customFormat="1" ht="15.75" x14ac:dyDescent="0.25">
      <c r="A18" s="217"/>
      <c r="B18" s="218"/>
      <c r="C18" s="219"/>
      <c r="D18" s="219"/>
      <c r="E18" s="220"/>
    </row>
    <row r="19" spans="1:5" s="116" customFormat="1" ht="15.75" x14ac:dyDescent="0.25">
      <c r="A19" s="118" t="s">
        <v>370</v>
      </c>
      <c r="B19" s="218"/>
      <c r="C19" s="219"/>
      <c r="D19" s="219"/>
      <c r="E19" s="220"/>
    </row>
    <row r="20" spans="1:5" s="80" customFormat="1" x14ac:dyDescent="0.2">
      <c r="B20" s="119"/>
      <c r="C20" s="120"/>
      <c r="D20" s="120"/>
      <c r="E20" s="121"/>
    </row>
    <row r="21" spans="1:5" s="80" customFormat="1" x14ac:dyDescent="0.2">
      <c r="A21" s="221" t="s">
        <v>371</v>
      </c>
      <c r="B21" s="222"/>
      <c r="C21" s="223"/>
      <c r="D21" s="223"/>
      <c r="E21" s="224"/>
    </row>
    <row r="22" spans="1:5" s="80" customFormat="1" x14ac:dyDescent="0.2">
      <c r="A22" s="221" t="s">
        <v>372</v>
      </c>
      <c r="B22" s="222"/>
      <c r="C22" s="223"/>
      <c r="D22" s="223"/>
      <c r="E22" s="224">
        <f>(E15-E27-E32)</f>
        <v>0</v>
      </c>
    </row>
    <row r="23" spans="1:5" s="80" customFormat="1" x14ac:dyDescent="0.2">
      <c r="A23" s="221" t="s">
        <v>373</v>
      </c>
      <c r="B23" s="222"/>
      <c r="C23" s="223"/>
      <c r="D23" s="223"/>
      <c r="E23" s="224">
        <f>(E16-E28-E33)</f>
        <v>0</v>
      </c>
    </row>
    <row r="24" spans="1:5" s="80" customFormat="1" x14ac:dyDescent="0.2">
      <c r="A24" s="221" t="s">
        <v>374</v>
      </c>
      <c r="B24" s="222"/>
      <c r="C24" s="223"/>
      <c r="D24" s="223"/>
      <c r="E24" s="224">
        <f>(E17-E29-E34)</f>
        <v>0</v>
      </c>
    </row>
    <row r="25" spans="1:5" s="80" customFormat="1" x14ac:dyDescent="0.2">
      <c r="A25" s="225"/>
      <c r="B25" s="226"/>
      <c r="C25" s="227"/>
      <c r="D25" s="227"/>
      <c r="E25" s="228"/>
    </row>
    <row r="26" spans="1:5" s="80" customFormat="1" x14ac:dyDescent="0.2">
      <c r="A26" s="229" t="s">
        <v>375</v>
      </c>
      <c r="B26" s="230"/>
      <c r="C26" s="231"/>
      <c r="D26" s="231"/>
      <c r="E26" s="232"/>
    </row>
    <row r="27" spans="1:5" s="80" customFormat="1" x14ac:dyDescent="0.2">
      <c r="A27" s="229" t="s">
        <v>372</v>
      </c>
      <c r="B27" s="230"/>
      <c r="C27" s="231"/>
      <c r="D27" s="231"/>
      <c r="E27" s="232">
        <f>SUM(VZT!I55+VZT!I56)</f>
        <v>0</v>
      </c>
    </row>
    <row r="28" spans="1:5" s="80" customFormat="1" x14ac:dyDescent="0.2">
      <c r="A28" s="229" t="s">
        <v>373</v>
      </c>
      <c r="B28" s="230"/>
      <c r="C28" s="231"/>
      <c r="D28" s="231"/>
      <c r="E28" s="232">
        <f>(E27*0.21)</f>
        <v>0</v>
      </c>
    </row>
    <row r="29" spans="1:5" s="80" customFormat="1" x14ac:dyDescent="0.2">
      <c r="A29" s="229" t="s">
        <v>374</v>
      </c>
      <c r="B29" s="230"/>
      <c r="C29" s="231"/>
      <c r="D29" s="231"/>
      <c r="E29" s="232">
        <f>(E27*1.21)</f>
        <v>0</v>
      </c>
    </row>
    <row r="30" spans="1:5" s="80" customFormat="1" x14ac:dyDescent="0.2">
      <c r="A30" s="233"/>
      <c r="B30" s="226"/>
      <c r="C30" s="227"/>
      <c r="D30" s="227"/>
      <c r="E30" s="228"/>
    </row>
    <row r="31" spans="1:5" s="80" customFormat="1" x14ac:dyDescent="0.2">
      <c r="A31" s="234" t="s">
        <v>376</v>
      </c>
      <c r="B31" s="235"/>
      <c r="C31" s="236"/>
      <c r="D31" s="236"/>
      <c r="E31" s="237"/>
    </row>
    <row r="32" spans="1:5" s="80" customFormat="1" x14ac:dyDescent="0.2">
      <c r="A32" s="234" t="s">
        <v>372</v>
      </c>
      <c r="B32" s="235"/>
      <c r="C32" s="236"/>
      <c r="D32" s="236"/>
      <c r="E32" s="237">
        <f>SUM(C10)</f>
        <v>0</v>
      </c>
    </row>
    <row r="33" spans="1:5" s="80" customFormat="1" x14ac:dyDescent="0.2">
      <c r="A33" s="234" t="s">
        <v>373</v>
      </c>
      <c r="B33" s="235"/>
      <c r="C33" s="236"/>
      <c r="D33" s="236"/>
      <c r="E33" s="237">
        <f>(E32*0.21)</f>
        <v>0</v>
      </c>
    </row>
    <row r="34" spans="1:5" s="80" customFormat="1" x14ac:dyDescent="0.2">
      <c r="A34" s="234" t="s">
        <v>374</v>
      </c>
      <c r="B34" s="235"/>
      <c r="C34" s="236"/>
      <c r="D34" s="236"/>
      <c r="E34" s="237">
        <f>(E32*1.21)</f>
        <v>0</v>
      </c>
    </row>
    <row r="35" spans="1:5" s="80" customFormat="1" x14ac:dyDescent="0.2">
      <c r="A35" s="238"/>
      <c r="B35" s="239"/>
      <c r="C35" s="240"/>
      <c r="D35" s="240"/>
      <c r="E35" s="241"/>
    </row>
    <row r="36" spans="1:5" s="80" customFormat="1" x14ac:dyDescent="0.2">
      <c r="A36" s="238"/>
      <c r="B36" s="239"/>
      <c r="C36" s="240"/>
      <c r="D36" s="240"/>
      <c r="E36" s="241"/>
    </row>
    <row r="37" spans="1:5" s="80" customFormat="1" x14ac:dyDescent="0.2">
      <c r="A37" s="122" t="s">
        <v>211</v>
      </c>
      <c r="B37" s="119"/>
      <c r="C37" s="120"/>
      <c r="D37" s="120"/>
      <c r="E37" s="123"/>
    </row>
    <row r="38" spans="1:5" s="80" customFormat="1" x14ac:dyDescent="0.2">
      <c r="A38" s="247" t="s">
        <v>377</v>
      </c>
      <c r="B38" s="248"/>
      <c r="C38" s="248"/>
      <c r="D38" s="248"/>
      <c r="E38" s="248"/>
    </row>
    <row r="39" spans="1:5" s="80" customFormat="1" x14ac:dyDescent="0.2">
      <c r="A39" s="248"/>
      <c r="B39" s="248"/>
      <c r="C39" s="248"/>
      <c r="D39" s="248"/>
      <c r="E39" s="248"/>
    </row>
    <row r="40" spans="1:5" s="80" customFormat="1" x14ac:dyDescent="0.2">
      <c r="A40" s="248"/>
      <c r="B40" s="248"/>
      <c r="C40" s="248"/>
      <c r="D40" s="248"/>
      <c r="E40" s="248"/>
    </row>
    <row r="41" spans="1:5" s="80" customFormat="1" x14ac:dyDescent="0.2">
      <c r="A41" s="248"/>
      <c r="B41" s="248"/>
      <c r="C41" s="248"/>
      <c r="D41" s="248"/>
      <c r="E41" s="248"/>
    </row>
    <row r="42" spans="1:5" s="80" customFormat="1" x14ac:dyDescent="0.2">
      <c r="A42" s="248"/>
      <c r="B42" s="248"/>
      <c r="C42" s="248"/>
      <c r="D42" s="248"/>
      <c r="E42" s="248"/>
    </row>
    <row r="43" spans="1:5" s="80" customFormat="1" ht="284.25" customHeight="1" x14ac:dyDescent="0.2">
      <c r="A43" s="248"/>
      <c r="B43" s="248"/>
      <c r="C43" s="248"/>
      <c r="D43" s="248"/>
      <c r="E43" s="248"/>
    </row>
    <row r="44" spans="1:5" s="80" customFormat="1" x14ac:dyDescent="0.2">
      <c r="A44" s="249"/>
      <c r="B44" s="249"/>
      <c r="C44" s="249"/>
      <c r="D44" s="249"/>
      <c r="E44" s="249"/>
    </row>
    <row r="45" spans="1:5" s="80" customFormat="1" x14ac:dyDescent="0.2">
      <c r="A45" s="249"/>
      <c r="B45" s="249"/>
      <c r="C45" s="249"/>
      <c r="D45" s="249"/>
      <c r="E45" s="249"/>
    </row>
    <row r="46" spans="1:5" s="80" customFormat="1" x14ac:dyDescent="0.2">
      <c r="B46" s="124"/>
      <c r="C46" s="125"/>
      <c r="D46" s="125"/>
      <c r="E46" s="85"/>
    </row>
    <row r="47" spans="1:5" s="80" customFormat="1" x14ac:dyDescent="0.2">
      <c r="B47" s="124"/>
      <c r="C47" s="125"/>
      <c r="D47" s="125"/>
      <c r="E47" s="85"/>
    </row>
    <row r="48" spans="1:5" s="80" customFormat="1" x14ac:dyDescent="0.2">
      <c r="B48" s="84"/>
      <c r="C48" s="85"/>
      <c r="D48" s="85"/>
      <c r="E48" s="85"/>
    </row>
    <row r="49" spans="2:5" s="80" customFormat="1" x14ac:dyDescent="0.2">
      <c r="B49" s="84"/>
      <c r="C49" s="85"/>
      <c r="D49" s="85"/>
      <c r="E49" s="85"/>
    </row>
    <row r="50" spans="2:5" s="80" customFormat="1" x14ac:dyDescent="0.2">
      <c r="B50" s="84"/>
      <c r="C50" s="85"/>
      <c r="D50" s="85"/>
      <c r="E50" s="126"/>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85"/>
    </row>
    <row r="60" spans="2:5" s="80" customFormat="1" x14ac:dyDescent="0.2">
      <c r="B60" s="84"/>
      <c r="C60" s="85"/>
      <c r="D60" s="85"/>
      <c r="E60" s="126"/>
    </row>
    <row r="61" spans="2:5" s="80" customFormat="1" x14ac:dyDescent="0.2">
      <c r="B61" s="84"/>
      <c r="C61" s="85"/>
      <c r="D61" s="85"/>
      <c r="E61" s="126"/>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85"/>
    </row>
    <row r="70" spans="1:5" s="80" customFormat="1" x14ac:dyDescent="0.2">
      <c r="B70" s="84"/>
      <c r="C70" s="85"/>
      <c r="D70" s="85"/>
      <c r="E70" s="126"/>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85"/>
    </row>
    <row r="77" spans="1:5" s="80" customFormat="1" x14ac:dyDescent="0.2">
      <c r="B77" s="84"/>
      <c r="C77" s="85"/>
      <c r="D77" s="85"/>
      <c r="E77" s="126"/>
    </row>
    <row r="78" spans="1:5" s="80" customFormat="1" x14ac:dyDescent="0.2">
      <c r="B78" s="84"/>
      <c r="C78" s="85"/>
      <c r="D78" s="85"/>
      <c r="E78" s="85"/>
    </row>
    <row r="79" spans="1:5" s="80" customFormat="1" x14ac:dyDescent="0.2">
      <c r="B79" s="84"/>
      <c r="C79" s="85"/>
      <c r="D79" s="85"/>
      <c r="E79" s="85"/>
    </row>
    <row r="80" spans="1:5" s="80" customFormat="1" x14ac:dyDescent="0.2">
      <c r="A80" s="127"/>
      <c r="B80" s="84"/>
      <c r="C80" s="85"/>
      <c r="D80" s="85"/>
      <c r="E80" s="126"/>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85"/>
    </row>
    <row r="90" spans="2:5" s="80" customFormat="1" x14ac:dyDescent="0.2">
      <c r="B90" s="84"/>
      <c r="C90" s="85"/>
      <c r="D90" s="85"/>
      <c r="E90" s="126"/>
    </row>
    <row r="91" spans="2:5" s="80" customFormat="1" x14ac:dyDescent="0.2">
      <c r="B91" s="84"/>
      <c r="C91" s="85"/>
      <c r="D91" s="85"/>
      <c r="E91" s="126"/>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85"/>
    </row>
    <row r="100" spans="2:5" s="80" customFormat="1" x14ac:dyDescent="0.2">
      <c r="B100" s="84"/>
      <c r="C100" s="85"/>
      <c r="D100" s="85"/>
      <c r="E100" s="126"/>
    </row>
    <row r="101" spans="2:5" s="80" customFormat="1" x14ac:dyDescent="0.2">
      <c r="B101" s="84"/>
      <c r="C101" s="85"/>
      <c r="D101" s="85"/>
      <c r="E101" s="126"/>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85"/>
    </row>
    <row r="110" spans="2:5" s="80" customFormat="1" x14ac:dyDescent="0.2">
      <c r="B110" s="84"/>
      <c r="C110" s="85"/>
      <c r="D110" s="85"/>
      <c r="E110" s="126"/>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85"/>
    </row>
    <row r="120" spans="2:5" s="80" customFormat="1" x14ac:dyDescent="0.2">
      <c r="B120" s="84"/>
      <c r="C120" s="85"/>
      <c r="D120" s="85"/>
      <c r="E120" s="126"/>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126"/>
    </row>
    <row r="132" spans="2:5" s="80" customFormat="1" x14ac:dyDescent="0.2">
      <c r="B132" s="84"/>
      <c r="C132" s="85"/>
      <c r="D132" s="85"/>
      <c r="E132" s="126"/>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126"/>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85"/>
    </row>
    <row r="148" spans="1:5" s="80" customFormat="1" x14ac:dyDescent="0.2">
      <c r="B148" s="84"/>
      <c r="C148" s="85"/>
      <c r="D148" s="85"/>
      <c r="E148" s="126"/>
    </row>
    <row r="149" spans="1:5" s="80" customFormat="1" x14ac:dyDescent="0.2">
      <c r="B149" s="84"/>
      <c r="C149" s="85"/>
      <c r="D149" s="85"/>
      <c r="E149" s="85"/>
    </row>
    <row r="150" spans="1:5" s="80" customFormat="1" x14ac:dyDescent="0.2">
      <c r="B150" s="84"/>
      <c r="C150" s="85"/>
      <c r="D150" s="85"/>
      <c r="E150" s="85"/>
    </row>
    <row r="151" spans="1:5" s="80" customFormat="1" x14ac:dyDescent="0.2">
      <c r="A151" s="127"/>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126"/>
    </row>
    <row r="178" spans="1:5" s="80" customFormat="1" x14ac:dyDescent="0.2">
      <c r="B178" s="84"/>
      <c r="C178" s="85"/>
      <c r="D178" s="85"/>
      <c r="E178" s="126"/>
    </row>
    <row r="179" spans="1:5" s="80" customFormat="1" x14ac:dyDescent="0.2">
      <c r="B179" s="84"/>
      <c r="C179" s="85"/>
      <c r="D179" s="85"/>
      <c r="E179" s="85"/>
    </row>
    <row r="180" spans="1:5" s="80" customFormat="1" x14ac:dyDescent="0.2">
      <c r="A180" s="127"/>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85"/>
    </row>
    <row r="184" spans="1:5" s="80" customFormat="1" x14ac:dyDescent="0.2">
      <c r="B184" s="84"/>
      <c r="C184" s="85"/>
      <c r="D184" s="85"/>
      <c r="E184" s="126"/>
    </row>
    <row r="185" spans="1:5" s="80" customFormat="1" x14ac:dyDescent="0.2">
      <c r="B185" s="84"/>
      <c r="C185" s="85"/>
      <c r="D185" s="85"/>
      <c r="E185" s="85"/>
    </row>
    <row r="186" spans="1:5" s="80" customFormat="1" x14ac:dyDescent="0.2">
      <c r="B186" s="84"/>
      <c r="C186" s="85"/>
      <c r="D186" s="85"/>
      <c r="E186" s="85"/>
    </row>
    <row r="187" spans="1:5" s="80" customFormat="1" x14ac:dyDescent="0.2">
      <c r="A187" s="127"/>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85"/>
    </row>
    <row r="192" spans="1:5" s="80" customFormat="1" x14ac:dyDescent="0.2">
      <c r="B192" s="84"/>
      <c r="C192" s="85"/>
      <c r="D192" s="85"/>
      <c r="E192" s="126"/>
    </row>
    <row r="193" spans="1:5" s="80" customFormat="1" x14ac:dyDescent="0.2">
      <c r="A193" s="127"/>
      <c r="B193" s="84"/>
      <c r="C193" s="85"/>
      <c r="D193" s="85"/>
      <c r="E193" s="126"/>
    </row>
    <row r="194" spans="1:5" s="80" customFormat="1" x14ac:dyDescent="0.2">
      <c r="B194" s="84"/>
      <c r="C194" s="85"/>
      <c r="D194" s="85"/>
      <c r="E194" s="126"/>
    </row>
    <row r="195" spans="1:5" s="80" customFormat="1" x14ac:dyDescent="0.2">
      <c r="A195" s="127"/>
      <c r="B195" s="84"/>
      <c r="C195" s="85"/>
      <c r="D195" s="85"/>
      <c r="E195" s="126"/>
    </row>
    <row r="196" spans="1:5" s="80" customFormat="1" x14ac:dyDescent="0.2">
      <c r="B196" s="84"/>
      <c r="C196" s="85"/>
      <c r="D196" s="85"/>
      <c r="E196" s="126"/>
    </row>
    <row r="197" spans="1:5" s="80" customFormat="1" x14ac:dyDescent="0.2">
      <c r="B197" s="84"/>
      <c r="C197" s="85"/>
      <c r="D197" s="85"/>
      <c r="E197" s="85"/>
    </row>
    <row r="198" spans="1:5" s="80" customFormat="1" x14ac:dyDescent="0.2">
      <c r="B198" s="124"/>
      <c r="C198" s="125"/>
      <c r="D198" s="12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B202" s="84"/>
      <c r="C202" s="85"/>
      <c r="D202" s="85"/>
      <c r="E202" s="85"/>
    </row>
    <row r="203" spans="1:5" s="80" customFormat="1" x14ac:dyDescent="0.2">
      <c r="A203" s="127"/>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85"/>
    </row>
    <row r="208" spans="1:5" s="80" customFormat="1" x14ac:dyDescent="0.2">
      <c r="B208" s="84"/>
      <c r="C208" s="85"/>
      <c r="D208" s="85"/>
      <c r="E208" s="126"/>
    </row>
    <row r="209" spans="1:5" s="80" customFormat="1" x14ac:dyDescent="0.2">
      <c r="B209" s="84"/>
      <c r="C209" s="85"/>
      <c r="D209" s="85"/>
      <c r="E209" s="126"/>
    </row>
    <row r="210" spans="1:5" s="80" customFormat="1" x14ac:dyDescent="0.2">
      <c r="A210" s="127"/>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126"/>
    </row>
    <row r="222" spans="1:5" s="80" customFormat="1" x14ac:dyDescent="0.2">
      <c r="B222" s="84"/>
      <c r="C222" s="85"/>
      <c r="D222" s="85"/>
      <c r="E222" s="126"/>
    </row>
    <row r="223" spans="1:5" s="80" customFormat="1" x14ac:dyDescent="0.2">
      <c r="B223" s="84"/>
      <c r="C223" s="85"/>
      <c r="D223" s="85"/>
      <c r="E223" s="85"/>
    </row>
    <row r="224" spans="1:5" s="80" customFormat="1" x14ac:dyDescent="0.2">
      <c r="A224" s="127"/>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85"/>
    </row>
    <row r="231" spans="1:5" s="80" customFormat="1" x14ac:dyDescent="0.2">
      <c r="B231" s="84"/>
      <c r="C231" s="85"/>
      <c r="D231" s="85"/>
      <c r="E231" s="126"/>
    </row>
    <row r="232" spans="1:5" s="80" customFormat="1" x14ac:dyDescent="0.2">
      <c r="A232" s="127"/>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A239" s="127"/>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A245" s="127"/>
      <c r="B245" s="84"/>
      <c r="C245" s="85"/>
      <c r="D245" s="85"/>
      <c r="E245" s="85"/>
    </row>
    <row r="246" spans="1:5" s="80" customFormat="1" x14ac:dyDescent="0.2">
      <c r="B246" s="84"/>
      <c r="C246" s="85"/>
      <c r="D246" s="85"/>
      <c r="E246" s="85"/>
    </row>
    <row r="247" spans="1:5" s="80" customFormat="1" x14ac:dyDescent="0.2">
      <c r="B247" s="124"/>
      <c r="C247" s="125"/>
      <c r="D247" s="12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B255" s="84"/>
      <c r="C255" s="85"/>
      <c r="D255" s="85"/>
      <c r="E255" s="85"/>
    </row>
    <row r="256" spans="1:5" s="80" customFormat="1" x14ac:dyDescent="0.2">
      <c r="A256" s="128"/>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B260" s="84"/>
      <c r="C260" s="85"/>
      <c r="D260" s="85"/>
      <c r="E260" s="85"/>
    </row>
    <row r="261" spans="1:5" s="80" customFormat="1" x14ac:dyDescent="0.2">
      <c r="A261" s="127"/>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85"/>
    </row>
    <row r="266" spans="1:5" s="80" customFormat="1" x14ac:dyDescent="0.2">
      <c r="B266" s="84"/>
      <c r="C266" s="85"/>
      <c r="D266" s="85"/>
      <c r="E266" s="126"/>
    </row>
    <row r="267" spans="1:5" s="80" customFormat="1" x14ac:dyDescent="0.2">
      <c r="B267" s="84"/>
      <c r="C267" s="85"/>
      <c r="D267" s="85"/>
      <c r="E267" s="85"/>
    </row>
    <row r="268" spans="1:5" s="80" customFormat="1" x14ac:dyDescent="0.2">
      <c r="B268" s="84"/>
      <c r="C268" s="85"/>
      <c r="D268" s="85"/>
      <c r="E268" s="85"/>
    </row>
    <row r="269" spans="1:5" s="80" customFormat="1" x14ac:dyDescent="0.2">
      <c r="A269" s="127"/>
      <c r="B269" s="84"/>
      <c r="C269" s="85"/>
      <c r="D269" s="85"/>
      <c r="E269" s="85"/>
    </row>
    <row r="270" spans="1:5" s="80" customFormat="1" x14ac:dyDescent="0.2">
      <c r="B270" s="84"/>
      <c r="C270" s="85"/>
      <c r="D270" s="85"/>
      <c r="E270" s="85"/>
    </row>
    <row r="271" spans="1:5" s="80" customFormat="1" x14ac:dyDescent="0.2">
      <c r="B271" s="84"/>
      <c r="C271" s="85"/>
      <c r="D271" s="85"/>
      <c r="E271" s="126"/>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ht="14.25" x14ac:dyDescent="0.2">
      <c r="B310" s="84"/>
      <c r="C310" s="85"/>
      <c r="D310" s="85"/>
      <c r="E310" s="85"/>
      <c r="F310" s="129"/>
    </row>
    <row r="311" spans="2:6" s="80" customFormat="1" ht="14.25" x14ac:dyDescent="0.2">
      <c r="B311" s="84"/>
      <c r="C311" s="85"/>
      <c r="D311" s="85"/>
      <c r="E311" s="85"/>
      <c r="F311" s="130"/>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x14ac:dyDescent="0.2">
      <c r="B318" s="84"/>
      <c r="C318" s="85"/>
      <c r="D318" s="85"/>
      <c r="E318" s="85"/>
    </row>
    <row r="319" spans="2:6" s="80" customFormat="1" ht="14.25" x14ac:dyDescent="0.2">
      <c r="B319" s="84"/>
      <c r="C319" s="85"/>
      <c r="D319" s="85"/>
      <c r="E319" s="85"/>
      <c r="F319" s="130"/>
    </row>
    <row r="320" spans="2:6" s="80" customFormat="1" ht="14.25" x14ac:dyDescent="0.2">
      <c r="B320" s="84"/>
      <c r="C320" s="85"/>
      <c r="D320" s="85"/>
      <c r="E320" s="85"/>
      <c r="F320" s="130"/>
    </row>
    <row r="321" spans="2:6" s="80" customFormat="1" x14ac:dyDescent="0.2">
      <c r="B321" s="84"/>
      <c r="C321" s="85"/>
      <c r="D321" s="85"/>
      <c r="E321" s="85"/>
    </row>
    <row r="322" spans="2:6" s="80" customFormat="1" x14ac:dyDescent="0.2">
      <c r="B322" s="84"/>
      <c r="C322" s="85"/>
      <c r="D322" s="85"/>
      <c r="E322" s="85"/>
    </row>
    <row r="323" spans="2:6" s="80" customFormat="1" x14ac:dyDescent="0.2">
      <c r="B323" s="84"/>
      <c r="C323" s="85"/>
      <c r="D323" s="85"/>
      <c r="E323" s="85"/>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x14ac:dyDescent="0.2">
      <c r="B327" s="84"/>
      <c r="C327" s="85"/>
      <c r="D327" s="85"/>
      <c r="E327" s="85"/>
    </row>
    <row r="328" spans="2:6" s="80" customFormat="1" ht="15" x14ac:dyDescent="0.2">
      <c r="B328" s="84"/>
      <c r="C328" s="85"/>
      <c r="D328" s="85"/>
      <c r="E328" s="85"/>
      <c r="F328" s="131"/>
    </row>
    <row r="329" spans="2:6" s="80" customFormat="1" ht="15" x14ac:dyDescent="0.2">
      <c r="B329" s="84"/>
      <c r="C329" s="85"/>
      <c r="D329" s="85"/>
      <c r="E329" s="85"/>
      <c r="F329" s="131"/>
    </row>
    <row r="330" spans="2:6" s="80" customFormat="1" x14ac:dyDescent="0.2">
      <c r="B330" s="84"/>
      <c r="C330" s="85"/>
      <c r="D330" s="85"/>
      <c r="E330" s="85"/>
    </row>
    <row r="331" spans="2:6" s="80" customFormat="1" x14ac:dyDescent="0.2">
      <c r="B331" s="84"/>
      <c r="C331" s="85"/>
      <c r="D331" s="85"/>
      <c r="E331" s="85"/>
    </row>
    <row r="332" spans="2:6" s="80" customFormat="1" x14ac:dyDescent="0.2">
      <c r="B332" s="84"/>
      <c r="C332" s="85"/>
      <c r="D332" s="85"/>
      <c r="E332" s="85"/>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x14ac:dyDescent="0.2">
      <c r="B336" s="84"/>
      <c r="C336" s="85"/>
      <c r="D336" s="85"/>
      <c r="E336" s="85"/>
    </row>
    <row r="337" spans="1:6" s="80" customFormat="1" x14ac:dyDescent="0.2">
      <c r="A337" s="132"/>
      <c r="B337" s="133"/>
      <c r="C337" s="134"/>
      <c r="D337" s="135"/>
      <c r="E337" s="135"/>
      <c r="F337" s="136"/>
    </row>
    <row r="338" spans="1:6" s="80" customFormat="1" x14ac:dyDescent="0.2">
      <c r="B338" s="84"/>
      <c r="C338" s="85"/>
      <c r="D338" s="85"/>
      <c r="E338" s="85"/>
      <c r="F338" s="136"/>
    </row>
    <row r="339" spans="1:6" s="80" customFormat="1" x14ac:dyDescent="0.2">
      <c r="B339" s="84"/>
      <c r="C339" s="85"/>
      <c r="D339" s="85"/>
      <c r="E339" s="85"/>
    </row>
    <row r="340" spans="1:6" s="80" customFormat="1" x14ac:dyDescent="0.2">
      <c r="B340" s="84"/>
      <c r="C340" s="85"/>
      <c r="D340" s="85"/>
      <c r="E340" s="85"/>
    </row>
    <row r="341" spans="1:6" s="80" customFormat="1" x14ac:dyDescent="0.2">
      <c r="B341" s="84"/>
      <c r="C341" s="85"/>
      <c r="D341" s="85"/>
      <c r="E341" s="85"/>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B345" s="84"/>
      <c r="C345" s="85"/>
      <c r="D345" s="85"/>
      <c r="E345" s="85"/>
    </row>
    <row r="346" spans="1:6" s="80" customFormat="1" x14ac:dyDescent="0.2">
      <c r="B346" s="84"/>
      <c r="C346" s="85"/>
      <c r="D346" s="85"/>
      <c r="E346" s="85"/>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80" customFormat="1" x14ac:dyDescent="0.2">
      <c r="B381" s="84"/>
      <c r="C381" s="85"/>
      <c r="D381" s="85"/>
      <c r="E381" s="85"/>
    </row>
    <row r="382" spans="1:5" s="137" customFormat="1" x14ac:dyDescent="0.2">
      <c r="A382" s="80"/>
      <c r="B382" s="84"/>
      <c r="C382" s="85"/>
      <c r="D382" s="85"/>
      <c r="E382" s="85"/>
    </row>
    <row r="383" spans="1:5" s="137" customFormat="1" x14ac:dyDescent="0.2">
      <c r="A383" s="80"/>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80" customFormat="1" x14ac:dyDescent="0.2">
      <c r="B390" s="84"/>
      <c r="C390" s="85"/>
      <c r="D390" s="85"/>
      <c r="E390" s="85"/>
    </row>
    <row r="391" spans="1:5" s="137" customFormat="1" x14ac:dyDescent="0.2">
      <c r="A391" s="80"/>
      <c r="B391" s="84"/>
      <c r="C391" s="85"/>
      <c r="D391" s="85"/>
      <c r="E391" s="85"/>
    </row>
    <row r="392" spans="1:5" s="137" customFormat="1" x14ac:dyDescent="0.2">
      <c r="A392" s="80"/>
      <c r="B392" s="124"/>
      <c r="C392" s="125"/>
      <c r="D392" s="125"/>
      <c r="E392" s="12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80" customFormat="1" x14ac:dyDescent="0.2">
      <c r="B399" s="84"/>
      <c r="C399" s="85"/>
      <c r="D399" s="85"/>
      <c r="E399" s="85"/>
    </row>
    <row r="400" spans="1:5" s="137" customFormat="1" x14ac:dyDescent="0.2">
      <c r="A400" s="80"/>
      <c r="B400" s="84"/>
      <c r="C400" s="85"/>
      <c r="D400" s="85"/>
      <c r="E400" s="85"/>
    </row>
    <row r="401" spans="1:5" s="137" customFormat="1" x14ac:dyDescent="0.2">
      <c r="A401" s="80"/>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80" customFormat="1" x14ac:dyDescent="0.2">
      <c r="B409" s="84"/>
      <c r="C409" s="85"/>
      <c r="D409" s="85"/>
      <c r="E409" s="85"/>
    </row>
    <row r="410" spans="1:5" s="137" customFormat="1" x14ac:dyDescent="0.2">
      <c r="A410" s="80"/>
      <c r="B410" s="84"/>
      <c r="C410" s="85"/>
      <c r="D410" s="85"/>
      <c r="E410" s="85"/>
    </row>
    <row r="411" spans="1:5" s="137" customFormat="1" x14ac:dyDescent="0.2">
      <c r="A411" s="80"/>
      <c r="B411" s="124"/>
      <c r="C411" s="125"/>
      <c r="D411" s="125"/>
      <c r="E411" s="12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137" customFormat="1" x14ac:dyDescent="0.2">
      <c r="A423" s="80"/>
      <c r="B423" s="84"/>
      <c r="C423" s="85"/>
      <c r="D423" s="85"/>
      <c r="E423" s="85"/>
    </row>
    <row r="424" spans="1:5" s="137" customFormat="1" x14ac:dyDescent="0.2">
      <c r="A424" s="80"/>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80" customFormat="1" x14ac:dyDescent="0.2">
      <c r="B431" s="84"/>
      <c r="C431" s="85"/>
      <c r="D431" s="85"/>
      <c r="E431" s="85"/>
    </row>
    <row r="432" spans="1:5" s="137" customFormat="1" x14ac:dyDescent="0.2">
      <c r="A432" s="80"/>
      <c r="B432" s="84"/>
      <c r="C432" s="85"/>
      <c r="D432" s="85"/>
      <c r="E432" s="85"/>
    </row>
    <row r="433" spans="1:5" s="137" customFormat="1" x14ac:dyDescent="0.2">
      <c r="A433" s="80"/>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80" customFormat="1" x14ac:dyDescent="0.2">
      <c r="B440" s="84"/>
      <c r="C440" s="85"/>
      <c r="D440" s="85"/>
      <c r="E440" s="85"/>
    </row>
    <row r="441" spans="1:5" s="137" customFormat="1" x14ac:dyDescent="0.2">
      <c r="A441" s="80"/>
      <c r="B441" s="84"/>
      <c r="C441" s="85"/>
      <c r="D441" s="85"/>
      <c r="E441" s="85"/>
    </row>
    <row r="442" spans="1:5" s="137" customFormat="1" x14ac:dyDescent="0.2">
      <c r="A442" s="80"/>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80" customFormat="1" x14ac:dyDescent="0.2">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84"/>
      <c r="C461" s="85"/>
      <c r="D461" s="85"/>
      <c r="E461" s="85"/>
    </row>
    <row r="462" spans="1:5" s="137" customFormat="1" x14ac:dyDescent="0.2">
      <c r="A462" s="80"/>
      <c r="B462" s="124"/>
      <c r="C462" s="125"/>
      <c r="D462" s="125"/>
      <c r="E462" s="125"/>
    </row>
    <row r="463" spans="1:5" s="137" customFormat="1" x14ac:dyDescent="0.2">
      <c r="A463" s="80"/>
      <c r="B463" s="124"/>
      <c r="C463" s="125"/>
      <c r="D463" s="125"/>
      <c r="E463" s="12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84"/>
      <c r="C471" s="85"/>
      <c r="D471" s="85"/>
      <c r="E471" s="8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row r="2604" spans="1:5" s="137" customFormat="1" x14ac:dyDescent="0.2">
      <c r="A2604" s="80"/>
      <c r="B2604" s="124"/>
      <c r="C2604" s="125"/>
      <c r="D2604" s="125"/>
      <c r="E2604" s="125"/>
    </row>
  </sheetData>
  <mergeCells count="4">
    <mergeCell ref="A1:E1"/>
    <mergeCell ref="A3:E3"/>
    <mergeCell ref="A5:E5"/>
    <mergeCell ref="A38:E45"/>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B32" zoomScaleNormal="100" workbookViewId="0">
      <selection activeCell="L42" sqref="L42"/>
    </sheetView>
  </sheetViews>
  <sheetFormatPr defaultColWidth="9.33203125" defaultRowHeight="15" x14ac:dyDescent="0.25"/>
  <cols>
    <col min="1" max="1" width="2.1640625" style="142" hidden="1" customWidth="1"/>
    <col min="2" max="2" width="6.6640625" style="142" customWidth="1"/>
    <col min="3" max="3" width="6.33203125" style="142" customWidth="1"/>
    <col min="4" max="4" width="9.33203125" style="142" customWidth="1"/>
    <col min="5" max="5" width="8.6640625" style="142" customWidth="1"/>
    <col min="6" max="6" width="67.83203125" style="142" customWidth="1"/>
    <col min="7" max="7" width="8" style="142" customWidth="1"/>
    <col min="8" max="8" width="8.5" style="142" customWidth="1"/>
    <col min="9" max="10" width="13.1640625" style="142" customWidth="1"/>
    <col min="11" max="16384" width="9.33203125" style="142"/>
  </cols>
  <sheetData>
    <row r="1" spans="2:10" ht="17.25" customHeight="1" thickBot="1" x14ac:dyDescent="0.3"/>
    <row r="2" spans="2:10" x14ac:dyDescent="0.25">
      <c r="B2" s="252" t="s">
        <v>213</v>
      </c>
      <c r="C2" s="253"/>
      <c r="D2" s="254" t="s">
        <v>214</v>
      </c>
      <c r="E2" s="254"/>
      <c r="F2" s="254"/>
      <c r="G2" s="254"/>
      <c r="H2" s="255"/>
      <c r="I2" s="258" t="s">
        <v>215</v>
      </c>
      <c r="J2" s="259"/>
    </row>
    <row r="3" spans="2:10" ht="17.25" thickBot="1" x14ac:dyDescent="0.35">
      <c r="B3" s="262">
        <v>16139</v>
      </c>
      <c r="C3" s="263"/>
      <c r="D3" s="256"/>
      <c r="E3" s="256"/>
      <c r="F3" s="256"/>
      <c r="G3" s="256"/>
      <c r="H3" s="257"/>
      <c r="I3" s="260"/>
      <c r="J3" s="261"/>
    </row>
    <row r="4" spans="2:10" ht="27.75" thickBot="1" x14ac:dyDescent="0.3">
      <c r="B4" s="143" t="s">
        <v>216</v>
      </c>
      <c r="C4" s="144" t="s">
        <v>217</v>
      </c>
      <c r="D4" s="144" t="s">
        <v>218</v>
      </c>
      <c r="E4" s="144" t="s">
        <v>219</v>
      </c>
      <c r="F4" s="144" t="s">
        <v>220</v>
      </c>
      <c r="G4" s="144" t="s">
        <v>221</v>
      </c>
      <c r="H4" s="145" t="s">
        <v>222</v>
      </c>
      <c r="I4" s="146" t="s">
        <v>223</v>
      </c>
      <c r="J4" s="147" t="s">
        <v>224</v>
      </c>
    </row>
    <row r="5" spans="2:10" ht="20.25" x14ac:dyDescent="0.3">
      <c r="B5" s="148"/>
      <c r="C5" s="149" t="s">
        <v>225</v>
      </c>
      <c r="D5" s="150"/>
      <c r="E5" s="150"/>
      <c r="F5" s="150"/>
      <c r="G5" s="151"/>
      <c r="H5" s="152">
        <v>1</v>
      </c>
      <c r="I5" s="264">
        <v>0</v>
      </c>
      <c r="J5" s="265"/>
    </row>
    <row r="6" spans="2:10" ht="25.5" x14ac:dyDescent="0.25">
      <c r="B6" s="153" t="s">
        <v>226</v>
      </c>
      <c r="C6" s="154" t="s">
        <v>227</v>
      </c>
      <c r="D6" s="154" t="s">
        <v>226</v>
      </c>
      <c r="E6" s="154" t="s">
        <v>226</v>
      </c>
      <c r="F6" s="155" t="s">
        <v>228</v>
      </c>
      <c r="G6" s="156" t="s">
        <v>229</v>
      </c>
      <c r="H6" s="157">
        <v>1</v>
      </c>
      <c r="I6" s="158"/>
      <c r="J6" s="159"/>
    </row>
    <row r="7" spans="2:10" x14ac:dyDescent="0.25">
      <c r="B7" s="153" t="s">
        <v>226</v>
      </c>
      <c r="C7" s="154" t="s">
        <v>230</v>
      </c>
      <c r="D7" s="154" t="s">
        <v>226</v>
      </c>
      <c r="E7" s="154" t="s">
        <v>226</v>
      </c>
      <c r="F7" s="155" t="s">
        <v>231</v>
      </c>
      <c r="G7" s="156" t="s">
        <v>229</v>
      </c>
      <c r="H7" s="157">
        <v>1</v>
      </c>
      <c r="I7" s="158"/>
      <c r="J7" s="159"/>
    </row>
    <row r="8" spans="2:10" x14ac:dyDescent="0.25">
      <c r="B8" s="153" t="s">
        <v>226</v>
      </c>
      <c r="C8" s="154" t="s">
        <v>232</v>
      </c>
      <c r="D8" s="154" t="s">
        <v>226</v>
      </c>
      <c r="E8" s="154" t="s">
        <v>226</v>
      </c>
      <c r="F8" s="155" t="s">
        <v>233</v>
      </c>
      <c r="G8" s="156" t="s">
        <v>234</v>
      </c>
      <c r="H8" s="157">
        <v>1</v>
      </c>
      <c r="I8" s="158"/>
      <c r="J8" s="159"/>
    </row>
    <row r="9" spans="2:10" ht="20.25" x14ac:dyDescent="0.3">
      <c r="B9" s="160"/>
      <c r="C9" s="161" t="s">
        <v>235</v>
      </c>
      <c r="D9" s="162"/>
      <c r="E9" s="162"/>
      <c r="F9" s="162"/>
      <c r="G9" s="163"/>
      <c r="H9" s="164">
        <v>1</v>
      </c>
      <c r="I9" s="250">
        <v>0</v>
      </c>
      <c r="J9" s="251"/>
    </row>
    <row r="10" spans="2:10" x14ac:dyDescent="0.25">
      <c r="B10" s="165" t="s">
        <v>226</v>
      </c>
      <c r="C10" s="155" t="s">
        <v>236</v>
      </c>
      <c r="D10" s="155" t="s">
        <v>226</v>
      </c>
      <c r="E10" s="166" t="s">
        <v>226</v>
      </c>
      <c r="F10" s="155" t="s">
        <v>237</v>
      </c>
      <c r="G10" s="156" t="s">
        <v>229</v>
      </c>
      <c r="H10" s="157">
        <v>1</v>
      </c>
      <c r="I10" s="167"/>
      <c r="J10" s="168"/>
    </row>
    <row r="11" spans="2:10" ht="38.25" x14ac:dyDescent="0.25">
      <c r="B11" s="165" t="s">
        <v>226</v>
      </c>
      <c r="C11" s="155" t="s">
        <v>238</v>
      </c>
      <c r="D11" s="155" t="s">
        <v>226</v>
      </c>
      <c r="E11" s="166" t="s">
        <v>226</v>
      </c>
      <c r="F11" s="155" t="s">
        <v>239</v>
      </c>
      <c r="G11" s="156" t="s">
        <v>229</v>
      </c>
      <c r="H11" s="157">
        <v>1</v>
      </c>
      <c r="I11" s="167"/>
      <c r="J11" s="168"/>
    </row>
    <row r="12" spans="2:10" ht="38.25" x14ac:dyDescent="0.25">
      <c r="B12" s="165" t="s">
        <v>226</v>
      </c>
      <c r="C12" s="155" t="s">
        <v>240</v>
      </c>
      <c r="D12" s="155" t="s">
        <v>226</v>
      </c>
      <c r="E12" s="166" t="s">
        <v>226</v>
      </c>
      <c r="F12" s="155" t="s">
        <v>241</v>
      </c>
      <c r="G12" s="156" t="s">
        <v>229</v>
      </c>
      <c r="H12" s="157">
        <v>1</v>
      </c>
      <c r="I12" s="167"/>
      <c r="J12" s="168"/>
    </row>
    <row r="13" spans="2:10" ht="38.25" x14ac:dyDescent="0.25">
      <c r="B13" s="165" t="s">
        <v>226</v>
      </c>
      <c r="C13" s="155" t="s">
        <v>242</v>
      </c>
      <c r="D13" s="155" t="s">
        <v>226</v>
      </c>
      <c r="E13" s="166" t="s">
        <v>226</v>
      </c>
      <c r="F13" s="155" t="s">
        <v>239</v>
      </c>
      <c r="G13" s="156" t="s">
        <v>229</v>
      </c>
      <c r="H13" s="157">
        <v>1</v>
      </c>
      <c r="I13" s="167"/>
      <c r="J13" s="168"/>
    </row>
    <row r="14" spans="2:10" ht="38.25" x14ac:dyDescent="0.25">
      <c r="B14" s="165" t="s">
        <v>226</v>
      </c>
      <c r="C14" s="155" t="s">
        <v>243</v>
      </c>
      <c r="D14" s="155" t="s">
        <v>226</v>
      </c>
      <c r="E14" s="166" t="s">
        <v>226</v>
      </c>
      <c r="F14" s="155" t="s">
        <v>244</v>
      </c>
      <c r="G14" s="156" t="s">
        <v>229</v>
      </c>
      <c r="H14" s="157">
        <v>1</v>
      </c>
      <c r="I14" s="167"/>
      <c r="J14" s="168"/>
    </row>
    <row r="15" spans="2:10" x14ac:dyDescent="0.25">
      <c r="B15" s="165" t="s">
        <v>226</v>
      </c>
      <c r="C15" s="155" t="s">
        <v>245</v>
      </c>
      <c r="D15" s="155" t="s">
        <v>226</v>
      </c>
      <c r="E15" s="166" t="s">
        <v>226</v>
      </c>
      <c r="F15" s="155" t="s">
        <v>246</v>
      </c>
      <c r="G15" s="156" t="s">
        <v>247</v>
      </c>
      <c r="H15" s="157">
        <v>4</v>
      </c>
      <c r="I15" s="167"/>
      <c r="J15" s="168"/>
    </row>
    <row r="16" spans="2:10" x14ac:dyDescent="0.25">
      <c r="B16" s="165" t="s">
        <v>226</v>
      </c>
      <c r="C16" s="155" t="s">
        <v>248</v>
      </c>
      <c r="D16" s="155" t="s">
        <v>226</v>
      </c>
      <c r="E16" s="166" t="s">
        <v>226</v>
      </c>
      <c r="F16" s="155" t="s">
        <v>249</v>
      </c>
      <c r="G16" s="156" t="s">
        <v>247</v>
      </c>
      <c r="H16" s="157">
        <v>1</v>
      </c>
      <c r="I16" s="167"/>
      <c r="J16" s="168"/>
    </row>
    <row r="17" spans="2:10" ht="20.25" x14ac:dyDescent="0.3">
      <c r="B17" s="160"/>
      <c r="C17" s="161" t="s">
        <v>250</v>
      </c>
      <c r="D17" s="162"/>
      <c r="E17" s="162"/>
      <c r="F17" s="162"/>
      <c r="G17" s="163"/>
      <c r="H17" s="164">
        <v>1</v>
      </c>
      <c r="I17" s="250">
        <v>0</v>
      </c>
      <c r="J17" s="251"/>
    </row>
    <row r="18" spans="2:10" x14ac:dyDescent="0.25">
      <c r="B18" s="165" t="s">
        <v>226</v>
      </c>
      <c r="C18" s="155" t="s">
        <v>251</v>
      </c>
      <c r="D18" s="155" t="s">
        <v>226</v>
      </c>
      <c r="E18" s="166" t="s">
        <v>226</v>
      </c>
      <c r="F18" s="155" t="s">
        <v>252</v>
      </c>
      <c r="G18" s="156" t="s">
        <v>229</v>
      </c>
      <c r="H18" s="157">
        <v>1</v>
      </c>
      <c r="I18" s="167"/>
      <c r="J18" s="168"/>
    </row>
    <row r="19" spans="2:10" ht="25.5" x14ac:dyDescent="0.25">
      <c r="B19" s="165" t="s">
        <v>226</v>
      </c>
      <c r="C19" s="169" t="s">
        <v>253</v>
      </c>
      <c r="D19" s="155" t="s">
        <v>226</v>
      </c>
      <c r="E19" s="166" t="s">
        <v>226</v>
      </c>
      <c r="F19" s="155" t="s">
        <v>254</v>
      </c>
      <c r="G19" s="156" t="s">
        <v>229</v>
      </c>
      <c r="H19" s="157">
        <v>1</v>
      </c>
      <c r="I19" s="167"/>
      <c r="J19" s="168"/>
    </row>
    <row r="20" spans="2:10" ht="20.25" x14ac:dyDescent="0.3">
      <c r="B20" s="160"/>
      <c r="C20" s="161" t="s">
        <v>255</v>
      </c>
      <c r="D20" s="162"/>
      <c r="E20" s="162"/>
      <c r="F20" s="162"/>
      <c r="G20" s="163"/>
      <c r="H20" s="164">
        <v>1</v>
      </c>
      <c r="I20" s="250">
        <v>0</v>
      </c>
      <c r="J20" s="251"/>
    </row>
    <row r="21" spans="2:10" x14ac:dyDescent="0.25">
      <c r="B21" s="165" t="s">
        <v>226</v>
      </c>
      <c r="C21" s="155" t="s">
        <v>256</v>
      </c>
      <c r="D21" s="154" t="s">
        <v>226</v>
      </c>
      <c r="E21" s="170" t="s">
        <v>226</v>
      </c>
      <c r="F21" s="155" t="s">
        <v>257</v>
      </c>
      <c r="G21" s="156" t="s">
        <v>229</v>
      </c>
      <c r="H21" s="157">
        <v>5</v>
      </c>
      <c r="I21" s="167"/>
      <c r="J21" s="168"/>
    </row>
    <row r="22" spans="2:10" x14ac:dyDescent="0.25">
      <c r="B22" s="165" t="s">
        <v>226</v>
      </c>
      <c r="C22" s="155" t="s">
        <v>258</v>
      </c>
      <c r="D22" s="154" t="s">
        <v>226</v>
      </c>
      <c r="E22" s="170" t="s">
        <v>226</v>
      </c>
      <c r="F22" s="155" t="s">
        <v>259</v>
      </c>
      <c r="G22" s="156" t="s">
        <v>229</v>
      </c>
      <c r="H22" s="157">
        <v>6</v>
      </c>
      <c r="I22" s="167"/>
      <c r="J22" s="168"/>
    </row>
    <row r="23" spans="2:10" x14ac:dyDescent="0.25">
      <c r="B23" s="165" t="s">
        <v>226</v>
      </c>
      <c r="C23" s="155" t="s">
        <v>260</v>
      </c>
      <c r="D23" s="154" t="s">
        <v>226</v>
      </c>
      <c r="E23" s="170" t="s">
        <v>226</v>
      </c>
      <c r="F23" s="155" t="s">
        <v>261</v>
      </c>
      <c r="G23" s="156" t="s">
        <v>229</v>
      </c>
      <c r="H23" s="157">
        <v>2</v>
      </c>
      <c r="I23" s="167"/>
      <c r="J23" s="168"/>
    </row>
    <row r="24" spans="2:10" x14ac:dyDescent="0.25">
      <c r="B24" s="165"/>
      <c r="C24" s="155" t="s">
        <v>262</v>
      </c>
      <c r="D24" s="154" t="s">
        <v>226</v>
      </c>
      <c r="E24" s="170" t="s">
        <v>226</v>
      </c>
      <c r="F24" s="155" t="s">
        <v>263</v>
      </c>
      <c r="G24" s="156" t="s">
        <v>229</v>
      </c>
      <c r="H24" s="157">
        <v>3</v>
      </c>
      <c r="I24" s="167"/>
      <c r="J24" s="168"/>
    </row>
    <row r="25" spans="2:10" x14ac:dyDescent="0.25">
      <c r="B25" s="165"/>
      <c r="C25" s="155" t="s">
        <v>264</v>
      </c>
      <c r="D25" s="154" t="s">
        <v>226</v>
      </c>
      <c r="E25" s="170" t="s">
        <v>226</v>
      </c>
      <c r="F25" s="155" t="s">
        <v>265</v>
      </c>
      <c r="G25" s="156" t="s">
        <v>229</v>
      </c>
      <c r="H25" s="157">
        <v>1</v>
      </c>
      <c r="I25" s="167"/>
      <c r="J25" s="168"/>
    </row>
    <row r="26" spans="2:10" x14ac:dyDescent="0.25">
      <c r="B26" s="165"/>
      <c r="C26" s="155" t="s">
        <v>266</v>
      </c>
      <c r="D26" s="154" t="s">
        <v>226</v>
      </c>
      <c r="E26" s="170" t="s">
        <v>226</v>
      </c>
      <c r="F26" s="155" t="s">
        <v>267</v>
      </c>
      <c r="G26" s="156" t="s">
        <v>229</v>
      </c>
      <c r="H26" s="157">
        <v>2</v>
      </c>
      <c r="I26" s="167"/>
      <c r="J26" s="168"/>
    </row>
    <row r="27" spans="2:10" x14ac:dyDescent="0.25">
      <c r="B27" s="165" t="s">
        <v>226</v>
      </c>
      <c r="C27" s="155" t="s">
        <v>268</v>
      </c>
      <c r="D27" s="154" t="s">
        <v>226</v>
      </c>
      <c r="E27" s="170" t="s">
        <v>226</v>
      </c>
      <c r="F27" s="171" t="s">
        <v>269</v>
      </c>
      <c r="G27" s="172" t="s">
        <v>234</v>
      </c>
      <c r="H27" s="157">
        <v>1</v>
      </c>
      <c r="I27" s="173"/>
      <c r="J27" s="168"/>
    </row>
    <row r="28" spans="2:10" x14ac:dyDescent="0.25">
      <c r="B28" s="165" t="s">
        <v>226</v>
      </c>
      <c r="C28" s="155" t="s">
        <v>270</v>
      </c>
      <c r="D28" s="154" t="s">
        <v>226</v>
      </c>
      <c r="E28" s="170" t="s">
        <v>226</v>
      </c>
      <c r="F28" s="171" t="s">
        <v>271</v>
      </c>
      <c r="G28" s="172" t="s">
        <v>229</v>
      </c>
      <c r="H28" s="157">
        <v>4</v>
      </c>
      <c r="I28" s="173"/>
      <c r="J28" s="168"/>
    </row>
    <row r="29" spans="2:10" x14ac:dyDescent="0.25">
      <c r="B29" s="165" t="s">
        <v>226</v>
      </c>
      <c r="C29" s="155" t="s">
        <v>272</v>
      </c>
      <c r="D29" s="154" t="s">
        <v>226</v>
      </c>
      <c r="E29" s="170" t="s">
        <v>226</v>
      </c>
      <c r="F29" s="171" t="s">
        <v>273</v>
      </c>
      <c r="G29" s="172" t="s">
        <v>229</v>
      </c>
      <c r="H29" s="157">
        <v>1</v>
      </c>
      <c r="I29" s="173"/>
      <c r="J29" s="168"/>
    </row>
    <row r="30" spans="2:10" ht="25.5" x14ac:dyDescent="0.25">
      <c r="B30" s="165" t="s">
        <v>226</v>
      </c>
      <c r="C30" s="155" t="s">
        <v>274</v>
      </c>
      <c r="D30" s="154" t="s">
        <v>226</v>
      </c>
      <c r="E30" s="170" t="s">
        <v>226</v>
      </c>
      <c r="F30" s="155" t="s">
        <v>275</v>
      </c>
      <c r="G30" s="156" t="s">
        <v>229</v>
      </c>
      <c r="H30" s="157">
        <v>4</v>
      </c>
      <c r="I30" s="167"/>
      <c r="J30" s="168"/>
    </row>
    <row r="31" spans="2:10" ht="20.25" x14ac:dyDescent="0.3">
      <c r="B31" s="160"/>
      <c r="C31" s="161" t="s">
        <v>276</v>
      </c>
      <c r="D31" s="162"/>
      <c r="E31" s="162"/>
      <c r="F31" s="162"/>
      <c r="G31" s="163"/>
      <c r="H31" s="164">
        <v>1</v>
      </c>
      <c r="I31" s="250">
        <v>0</v>
      </c>
      <c r="J31" s="251"/>
    </row>
    <row r="32" spans="2:10" x14ac:dyDescent="0.25">
      <c r="B32" s="165" t="s">
        <v>226</v>
      </c>
      <c r="C32" s="155" t="s">
        <v>277</v>
      </c>
      <c r="D32" s="155" t="s">
        <v>226</v>
      </c>
      <c r="E32" s="170" t="s">
        <v>226</v>
      </c>
      <c r="F32" s="155" t="s">
        <v>278</v>
      </c>
      <c r="G32" s="156" t="s">
        <v>279</v>
      </c>
      <c r="H32" s="174">
        <v>61.1</v>
      </c>
      <c r="I32" s="167"/>
      <c r="J32" s="168"/>
    </row>
    <row r="33" spans="2:10" x14ac:dyDescent="0.25">
      <c r="B33" s="165" t="s">
        <v>226</v>
      </c>
      <c r="C33" s="155" t="s">
        <v>280</v>
      </c>
      <c r="D33" s="155" t="s">
        <v>226</v>
      </c>
      <c r="E33" s="170" t="s">
        <v>226</v>
      </c>
      <c r="F33" s="155" t="s">
        <v>281</v>
      </c>
      <c r="G33" s="156" t="s">
        <v>279</v>
      </c>
      <c r="H33" s="174">
        <v>76.7</v>
      </c>
      <c r="I33" s="167"/>
      <c r="J33" s="168"/>
    </row>
    <row r="34" spans="2:10" x14ac:dyDescent="0.25">
      <c r="B34" s="165" t="s">
        <v>226</v>
      </c>
      <c r="C34" s="155" t="s">
        <v>282</v>
      </c>
      <c r="D34" s="155" t="s">
        <v>226</v>
      </c>
      <c r="E34" s="170" t="s">
        <v>226</v>
      </c>
      <c r="F34" s="155" t="s">
        <v>283</v>
      </c>
      <c r="G34" s="156" t="s">
        <v>229</v>
      </c>
      <c r="H34" s="157">
        <v>16</v>
      </c>
      <c r="I34" s="167"/>
      <c r="J34" s="168"/>
    </row>
    <row r="35" spans="2:10" x14ac:dyDescent="0.25">
      <c r="B35" s="165" t="s">
        <v>226</v>
      </c>
      <c r="C35" s="155" t="s">
        <v>284</v>
      </c>
      <c r="D35" s="155" t="s">
        <v>226</v>
      </c>
      <c r="E35" s="170" t="s">
        <v>226</v>
      </c>
      <c r="F35" s="155" t="s">
        <v>285</v>
      </c>
      <c r="G35" s="156" t="s">
        <v>229</v>
      </c>
      <c r="H35" s="157">
        <v>2</v>
      </c>
      <c r="I35" s="167"/>
      <c r="J35" s="168"/>
    </row>
    <row r="36" spans="2:10" x14ac:dyDescent="0.25">
      <c r="B36" s="165" t="s">
        <v>226</v>
      </c>
      <c r="C36" s="155" t="s">
        <v>286</v>
      </c>
      <c r="D36" s="155" t="s">
        <v>226</v>
      </c>
      <c r="E36" s="170" t="s">
        <v>226</v>
      </c>
      <c r="F36" s="155" t="s">
        <v>287</v>
      </c>
      <c r="G36" s="156" t="s">
        <v>229</v>
      </c>
      <c r="H36" s="157">
        <v>4</v>
      </c>
      <c r="I36" s="167"/>
      <c r="J36" s="168"/>
    </row>
    <row r="37" spans="2:10" x14ac:dyDescent="0.25">
      <c r="B37" s="165" t="s">
        <v>226</v>
      </c>
      <c r="C37" s="155" t="s">
        <v>288</v>
      </c>
      <c r="D37" s="155" t="s">
        <v>226</v>
      </c>
      <c r="E37" s="170" t="s">
        <v>226</v>
      </c>
      <c r="F37" s="155" t="s">
        <v>289</v>
      </c>
      <c r="G37" s="156" t="s">
        <v>229</v>
      </c>
      <c r="H37" s="157">
        <v>4</v>
      </c>
      <c r="I37" s="167"/>
      <c r="J37" s="168"/>
    </row>
    <row r="38" spans="2:10" x14ac:dyDescent="0.25">
      <c r="B38" s="165" t="s">
        <v>226</v>
      </c>
      <c r="C38" s="155" t="s">
        <v>290</v>
      </c>
      <c r="D38" s="155" t="s">
        <v>226</v>
      </c>
      <c r="E38" s="170" t="s">
        <v>226</v>
      </c>
      <c r="F38" s="155" t="s">
        <v>291</v>
      </c>
      <c r="G38" s="156" t="s">
        <v>229</v>
      </c>
      <c r="H38" s="157">
        <v>2</v>
      </c>
      <c r="I38" s="167"/>
      <c r="J38" s="168"/>
    </row>
    <row r="39" spans="2:10" ht="20.25" x14ac:dyDescent="0.3">
      <c r="B39" s="160"/>
      <c r="C39" s="161" t="s">
        <v>292</v>
      </c>
      <c r="D39" s="162"/>
      <c r="E39" s="162"/>
      <c r="F39" s="162"/>
      <c r="G39" s="163"/>
      <c r="H39" s="164">
        <v>1</v>
      </c>
      <c r="I39" s="250">
        <v>0</v>
      </c>
      <c r="J39" s="251"/>
    </row>
    <row r="40" spans="2:10" ht="25.5" x14ac:dyDescent="0.25">
      <c r="B40" s="165" t="s">
        <v>226</v>
      </c>
      <c r="C40" s="155" t="s">
        <v>293</v>
      </c>
      <c r="D40" s="155" t="s">
        <v>226</v>
      </c>
      <c r="E40" s="170" t="s">
        <v>226</v>
      </c>
      <c r="F40" s="155" t="s">
        <v>294</v>
      </c>
      <c r="G40" s="156" t="s">
        <v>279</v>
      </c>
      <c r="H40" s="157">
        <v>62</v>
      </c>
      <c r="I40" s="167"/>
      <c r="J40" s="168"/>
    </row>
    <row r="41" spans="2:10" ht="20.25" x14ac:dyDescent="0.3">
      <c r="B41" s="160"/>
      <c r="C41" s="161" t="s">
        <v>295</v>
      </c>
      <c r="D41" s="162"/>
      <c r="E41" s="162"/>
      <c r="F41" s="162"/>
      <c r="G41" s="163"/>
      <c r="H41" s="164">
        <v>1</v>
      </c>
      <c r="I41" s="250">
        <v>0</v>
      </c>
      <c r="J41" s="251"/>
    </row>
    <row r="42" spans="2:10" x14ac:dyDescent="0.25">
      <c r="B42" s="165" t="s">
        <v>226</v>
      </c>
      <c r="C42" s="155" t="s">
        <v>296</v>
      </c>
      <c r="D42" s="155" t="s">
        <v>226</v>
      </c>
      <c r="E42" s="166" t="s">
        <v>226</v>
      </c>
      <c r="F42" s="155" t="s">
        <v>297</v>
      </c>
      <c r="G42" s="156" t="s">
        <v>229</v>
      </c>
      <c r="H42" s="157">
        <v>1</v>
      </c>
      <c r="I42" s="167"/>
      <c r="J42" s="168"/>
    </row>
    <row r="43" spans="2:10" ht="20.25" x14ac:dyDescent="0.3">
      <c r="B43" s="160"/>
      <c r="C43" s="161" t="s">
        <v>298</v>
      </c>
      <c r="D43" s="162"/>
      <c r="E43" s="162"/>
      <c r="F43" s="162"/>
      <c r="G43" s="163"/>
      <c r="H43" s="164">
        <v>1</v>
      </c>
      <c r="I43" s="250">
        <v>0</v>
      </c>
      <c r="J43" s="251"/>
    </row>
    <row r="44" spans="2:10" x14ac:dyDescent="0.25">
      <c r="B44" s="165" t="s">
        <v>226</v>
      </c>
      <c r="C44" s="155" t="s">
        <v>226</v>
      </c>
      <c r="D44" s="155" t="s">
        <v>226</v>
      </c>
      <c r="E44" s="170" t="s">
        <v>226</v>
      </c>
      <c r="F44" s="155" t="s">
        <v>299</v>
      </c>
      <c r="G44" s="156" t="s">
        <v>234</v>
      </c>
      <c r="H44" s="157">
        <v>1</v>
      </c>
      <c r="I44" s="167"/>
      <c r="J44" s="168"/>
    </row>
    <row r="45" spans="2:10" x14ac:dyDescent="0.25">
      <c r="B45" s="165" t="s">
        <v>226</v>
      </c>
      <c r="C45" s="155" t="s">
        <v>226</v>
      </c>
      <c r="D45" s="155" t="s">
        <v>226</v>
      </c>
      <c r="E45" s="170" t="s">
        <v>226</v>
      </c>
      <c r="F45" s="155" t="s">
        <v>300</v>
      </c>
      <c r="G45" s="156" t="s">
        <v>229</v>
      </c>
      <c r="H45" s="157">
        <v>1</v>
      </c>
      <c r="I45" s="167"/>
      <c r="J45" s="168"/>
    </row>
    <row r="46" spans="2:10" x14ac:dyDescent="0.25">
      <c r="B46" s="165" t="s">
        <v>226</v>
      </c>
      <c r="C46" s="155" t="s">
        <v>226</v>
      </c>
      <c r="D46" s="155" t="s">
        <v>226</v>
      </c>
      <c r="E46" s="170" t="s">
        <v>226</v>
      </c>
      <c r="F46" s="155" t="s">
        <v>301</v>
      </c>
      <c r="G46" s="156" t="s">
        <v>302</v>
      </c>
      <c r="H46" s="157">
        <v>1080</v>
      </c>
      <c r="I46" s="167"/>
      <c r="J46" s="168"/>
    </row>
    <row r="47" spans="2:10" x14ac:dyDescent="0.25">
      <c r="B47" s="165" t="s">
        <v>226</v>
      </c>
      <c r="C47" s="155" t="s">
        <v>226</v>
      </c>
      <c r="D47" s="155" t="s">
        <v>226</v>
      </c>
      <c r="E47" s="170" t="s">
        <v>226</v>
      </c>
      <c r="F47" s="155" t="s">
        <v>303</v>
      </c>
      <c r="G47" s="156" t="s">
        <v>302</v>
      </c>
      <c r="H47" s="157">
        <v>1080</v>
      </c>
      <c r="I47" s="167"/>
      <c r="J47" s="168"/>
    </row>
    <row r="48" spans="2:10" x14ac:dyDescent="0.25">
      <c r="B48" s="175" t="s">
        <v>226</v>
      </c>
      <c r="C48" s="176" t="s">
        <v>226</v>
      </c>
      <c r="D48" s="176" t="s">
        <v>226</v>
      </c>
      <c r="E48" s="170" t="s">
        <v>226</v>
      </c>
      <c r="F48" s="176" t="s">
        <v>304</v>
      </c>
      <c r="G48" s="177" t="s">
        <v>234</v>
      </c>
      <c r="H48" s="178">
        <v>1</v>
      </c>
      <c r="I48" s="179"/>
      <c r="J48" s="180"/>
    </row>
    <row r="49" spans="2:10" x14ac:dyDescent="0.25">
      <c r="B49" s="190" t="s">
        <v>226</v>
      </c>
      <c r="C49" s="191" t="s">
        <v>226</v>
      </c>
      <c r="D49" s="191" t="s">
        <v>226</v>
      </c>
      <c r="E49" s="307" t="s">
        <v>226</v>
      </c>
      <c r="F49" s="191" t="s">
        <v>305</v>
      </c>
      <c r="G49" s="192" t="s">
        <v>229</v>
      </c>
      <c r="H49" s="195">
        <v>1</v>
      </c>
      <c r="I49" s="193"/>
      <c r="J49" s="194"/>
    </row>
    <row r="50" spans="2:10" ht="39" thickBot="1" x14ac:dyDescent="0.3">
      <c r="B50" s="190" t="s">
        <v>226</v>
      </c>
      <c r="C50" s="191" t="s">
        <v>226</v>
      </c>
      <c r="D50" s="191" t="s">
        <v>226</v>
      </c>
      <c r="E50" s="307" t="s">
        <v>226</v>
      </c>
      <c r="F50" s="191" t="s">
        <v>306</v>
      </c>
      <c r="G50" s="192" t="s">
        <v>234</v>
      </c>
      <c r="H50" s="195">
        <v>1</v>
      </c>
      <c r="I50" s="193"/>
      <c r="J50" s="194"/>
    </row>
    <row r="51" spans="2:10" ht="15.75" customHeight="1" x14ac:dyDescent="0.25">
      <c r="B51" s="266" t="s">
        <v>307</v>
      </c>
      <c r="C51" s="267"/>
      <c r="D51" s="267"/>
      <c r="E51" s="267"/>
      <c r="F51" s="267"/>
      <c r="G51" s="267"/>
      <c r="H51" s="268"/>
      <c r="I51" s="269">
        <f>SUM(J:J)</f>
        <v>0</v>
      </c>
      <c r="J51" s="270"/>
    </row>
    <row r="52" spans="2:10" ht="15.75" x14ac:dyDescent="0.25">
      <c r="B52" s="271">
        <v>0.15</v>
      </c>
      <c r="C52" s="272"/>
      <c r="D52" s="272"/>
      <c r="E52" s="272"/>
      <c r="F52" s="272"/>
      <c r="G52" s="272"/>
      <c r="H52" s="273"/>
      <c r="I52" s="274">
        <f>I51*0.15</f>
        <v>0</v>
      </c>
      <c r="J52" s="275"/>
    </row>
    <row r="53" spans="2:10" ht="16.5" customHeight="1" thickBot="1" x14ac:dyDescent="0.3">
      <c r="B53" s="276" t="s">
        <v>308</v>
      </c>
      <c r="C53" s="277"/>
      <c r="D53" s="277"/>
      <c r="E53" s="277"/>
      <c r="F53" s="277"/>
      <c r="G53" s="277"/>
      <c r="H53" s="278"/>
      <c r="I53" s="279">
        <f>I51+I52</f>
        <v>0</v>
      </c>
      <c r="J53" s="280"/>
    </row>
  </sheetData>
  <mergeCells count="18">
    <mergeCell ref="B51:H51"/>
    <mergeCell ref="I51:J51"/>
    <mergeCell ref="B52:H52"/>
    <mergeCell ref="I52:J52"/>
    <mergeCell ref="B53:H53"/>
    <mergeCell ref="I53:J53"/>
    <mergeCell ref="I43:J43"/>
    <mergeCell ref="B2:C2"/>
    <mergeCell ref="D2:H3"/>
    <mergeCell ref="I2:J3"/>
    <mergeCell ref="B3:C3"/>
    <mergeCell ref="I5:J5"/>
    <mergeCell ref="I9:J9"/>
    <mergeCell ref="I17:J17"/>
    <mergeCell ref="I20:J20"/>
    <mergeCell ref="I31:J31"/>
    <mergeCell ref="I39:J39"/>
    <mergeCell ref="I41:J41"/>
  </mergeCells>
  <pageMargins left="0.25" right="0.25"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opLeftCell="A42" zoomScaleNormal="100" workbookViewId="0">
      <selection activeCell="H60" sqref="H60"/>
    </sheetView>
  </sheetViews>
  <sheetFormatPr defaultColWidth="9.33203125" defaultRowHeight="15" x14ac:dyDescent="0.25"/>
  <cols>
    <col min="1" max="1" width="6.1640625" style="142" customWidth="1"/>
    <col min="2" max="2" width="6.5" style="142" customWidth="1"/>
    <col min="3" max="3" width="8.6640625" style="142" customWidth="1"/>
    <col min="4" max="4" width="8" style="142" customWidth="1"/>
    <col min="5" max="5" width="70.5" style="142" customWidth="1"/>
    <col min="6" max="6" width="7.33203125" style="142" customWidth="1"/>
    <col min="7" max="7" width="8" style="142" customWidth="1"/>
    <col min="8" max="9" width="11" style="142" customWidth="1"/>
    <col min="10" max="16384" width="9.33203125" style="142"/>
  </cols>
  <sheetData>
    <row r="1" spans="1:9" x14ac:dyDescent="0.25">
      <c r="A1" s="252" t="s">
        <v>213</v>
      </c>
      <c r="B1" s="253"/>
      <c r="C1" s="254" t="s">
        <v>309</v>
      </c>
      <c r="D1" s="254"/>
      <c r="E1" s="254"/>
      <c r="F1" s="254"/>
      <c r="G1" s="255"/>
      <c r="H1" s="283" t="s">
        <v>215</v>
      </c>
      <c r="I1" s="259"/>
    </row>
    <row r="2" spans="1:9" ht="16.5" x14ac:dyDescent="0.3">
      <c r="A2" s="286">
        <v>16139</v>
      </c>
      <c r="B2" s="287"/>
      <c r="C2" s="281"/>
      <c r="D2" s="281"/>
      <c r="E2" s="281"/>
      <c r="F2" s="281"/>
      <c r="G2" s="282"/>
      <c r="H2" s="284"/>
      <c r="I2" s="285"/>
    </row>
    <row r="3" spans="1:9" ht="41.25" thickBot="1" x14ac:dyDescent="0.3">
      <c r="A3" s="181" t="s">
        <v>216</v>
      </c>
      <c r="B3" s="182" t="s">
        <v>217</v>
      </c>
      <c r="C3" s="182" t="s">
        <v>218</v>
      </c>
      <c r="D3" s="182" t="s">
        <v>219</v>
      </c>
      <c r="E3" s="182" t="s">
        <v>220</v>
      </c>
      <c r="F3" s="182" t="s">
        <v>221</v>
      </c>
      <c r="G3" s="183" t="s">
        <v>222</v>
      </c>
      <c r="H3" s="184" t="s">
        <v>223</v>
      </c>
      <c r="I3" s="183" t="s">
        <v>310</v>
      </c>
    </row>
    <row r="4" spans="1:9" ht="20.25" x14ac:dyDescent="0.3">
      <c r="A4" s="185"/>
      <c r="B4" s="186" t="s">
        <v>311</v>
      </c>
      <c r="C4" s="187"/>
      <c r="D4" s="187"/>
      <c r="E4" s="187"/>
      <c r="F4" s="187"/>
      <c r="G4" s="188">
        <v>1</v>
      </c>
      <c r="H4" s="264">
        <v>0</v>
      </c>
      <c r="I4" s="265"/>
    </row>
    <row r="5" spans="1:9" ht="56.45" customHeight="1" x14ac:dyDescent="0.25">
      <c r="A5" s="165" t="s">
        <v>226</v>
      </c>
      <c r="B5" s="155" t="s">
        <v>227</v>
      </c>
      <c r="C5" s="155" t="s">
        <v>226</v>
      </c>
      <c r="D5" s="155" t="s">
        <v>226</v>
      </c>
      <c r="E5" s="155" t="s">
        <v>312</v>
      </c>
      <c r="F5" s="156" t="s">
        <v>229</v>
      </c>
      <c r="G5" s="157">
        <v>1</v>
      </c>
      <c r="H5" s="167"/>
      <c r="I5" s="168"/>
    </row>
    <row r="6" spans="1:9" ht="20.25" x14ac:dyDescent="0.3">
      <c r="A6" s="160"/>
      <c r="B6" s="161" t="s">
        <v>313</v>
      </c>
      <c r="C6" s="162"/>
      <c r="D6" s="162"/>
      <c r="E6" s="162"/>
      <c r="F6" s="162"/>
      <c r="G6" s="189">
        <v>1</v>
      </c>
      <c r="H6" s="250">
        <v>0</v>
      </c>
      <c r="I6" s="251"/>
    </row>
    <row r="7" spans="1:9" x14ac:dyDescent="0.25">
      <c r="A7" s="190" t="s">
        <v>226</v>
      </c>
      <c r="B7" s="191" t="s">
        <v>230</v>
      </c>
      <c r="C7" s="191" t="s">
        <v>226</v>
      </c>
      <c r="D7" s="191" t="s">
        <v>226</v>
      </c>
      <c r="E7" s="191" t="s">
        <v>314</v>
      </c>
      <c r="F7" s="192" t="s">
        <v>229</v>
      </c>
      <c r="G7" s="157">
        <v>2</v>
      </c>
      <c r="H7" s="193"/>
      <c r="I7" s="194"/>
    </row>
    <row r="8" spans="1:9" ht="20.25" x14ac:dyDescent="0.3">
      <c r="A8" s="160"/>
      <c r="B8" s="161" t="s">
        <v>315</v>
      </c>
      <c r="C8" s="162"/>
      <c r="D8" s="162"/>
      <c r="E8" s="162"/>
      <c r="F8" s="162"/>
      <c r="G8" s="189">
        <v>1</v>
      </c>
      <c r="H8" s="250">
        <v>0</v>
      </c>
      <c r="I8" s="251"/>
    </row>
    <row r="9" spans="1:9" x14ac:dyDescent="0.25">
      <c r="A9" s="190" t="s">
        <v>226</v>
      </c>
      <c r="B9" s="191" t="s">
        <v>232</v>
      </c>
      <c r="C9" s="191" t="s">
        <v>226</v>
      </c>
      <c r="D9" s="191" t="s">
        <v>226</v>
      </c>
      <c r="E9" s="191" t="s">
        <v>316</v>
      </c>
      <c r="F9" s="192" t="s">
        <v>229</v>
      </c>
      <c r="G9" s="195">
        <v>3</v>
      </c>
      <c r="H9" s="193"/>
      <c r="I9" s="194"/>
    </row>
    <row r="10" spans="1:9" x14ac:dyDescent="0.25">
      <c r="A10" s="190" t="s">
        <v>226</v>
      </c>
      <c r="B10" s="191" t="s">
        <v>236</v>
      </c>
      <c r="C10" s="191" t="s">
        <v>226</v>
      </c>
      <c r="D10" s="191" t="s">
        <v>226</v>
      </c>
      <c r="E10" s="191" t="s">
        <v>316</v>
      </c>
      <c r="F10" s="192" t="s">
        <v>229</v>
      </c>
      <c r="G10" s="195">
        <v>8</v>
      </c>
      <c r="H10" s="193"/>
      <c r="I10" s="194"/>
    </row>
    <row r="11" spans="1:9" x14ac:dyDescent="0.25">
      <c r="A11" s="190" t="s">
        <v>226</v>
      </c>
      <c r="B11" s="191" t="s">
        <v>238</v>
      </c>
      <c r="C11" s="191" t="s">
        <v>226</v>
      </c>
      <c r="D11" s="191" t="s">
        <v>226</v>
      </c>
      <c r="E11" s="191" t="s">
        <v>317</v>
      </c>
      <c r="F11" s="192" t="s">
        <v>229</v>
      </c>
      <c r="G11" s="195">
        <v>8</v>
      </c>
      <c r="H11" s="193"/>
      <c r="I11" s="194"/>
    </row>
    <row r="12" spans="1:9" x14ac:dyDescent="0.25">
      <c r="A12" s="190" t="s">
        <v>226</v>
      </c>
      <c r="B12" s="191" t="s">
        <v>240</v>
      </c>
      <c r="C12" s="191" t="s">
        <v>226</v>
      </c>
      <c r="D12" s="191" t="s">
        <v>226</v>
      </c>
      <c r="E12" s="191" t="s">
        <v>318</v>
      </c>
      <c r="F12" s="192" t="s">
        <v>229</v>
      </c>
      <c r="G12" s="195">
        <v>4</v>
      </c>
      <c r="H12" s="193"/>
      <c r="I12" s="194"/>
    </row>
    <row r="13" spans="1:9" ht="20.25" x14ac:dyDescent="0.3">
      <c r="A13" s="160"/>
      <c r="B13" s="161" t="s">
        <v>319</v>
      </c>
      <c r="C13" s="162"/>
      <c r="D13" s="162"/>
      <c r="E13" s="162"/>
      <c r="F13" s="162"/>
      <c r="G13" s="189">
        <f>IF(SUM(G14:G112)&gt;0,1,0)</f>
        <v>1</v>
      </c>
      <c r="H13" s="250">
        <v>0</v>
      </c>
      <c r="I13" s="251"/>
    </row>
    <row r="14" spans="1:9" x14ac:dyDescent="0.25">
      <c r="A14" s="190"/>
      <c r="B14" s="191" t="s">
        <v>242</v>
      </c>
      <c r="C14" s="191" t="s">
        <v>226</v>
      </c>
      <c r="D14" s="191" t="s">
        <v>226</v>
      </c>
      <c r="E14" s="191" t="s">
        <v>320</v>
      </c>
      <c r="F14" s="192" t="s">
        <v>229</v>
      </c>
      <c r="G14" s="157">
        <v>4</v>
      </c>
      <c r="H14" s="193"/>
      <c r="I14" s="168"/>
    </row>
    <row r="15" spans="1:9" x14ac:dyDescent="0.25">
      <c r="A15" s="190"/>
      <c r="B15" s="191" t="s">
        <v>243</v>
      </c>
      <c r="C15" s="191" t="s">
        <v>226</v>
      </c>
      <c r="D15" s="191" t="s">
        <v>226</v>
      </c>
      <c r="E15" s="191" t="s">
        <v>321</v>
      </c>
      <c r="F15" s="192" t="s">
        <v>229</v>
      </c>
      <c r="G15" s="157">
        <v>4</v>
      </c>
      <c r="H15" s="193"/>
      <c r="I15" s="168"/>
    </row>
    <row r="16" spans="1:9" x14ac:dyDescent="0.25">
      <c r="A16" s="190"/>
      <c r="B16" s="191" t="s">
        <v>245</v>
      </c>
      <c r="C16" s="191" t="s">
        <v>226</v>
      </c>
      <c r="D16" s="191" t="s">
        <v>226</v>
      </c>
      <c r="E16" s="191" t="s">
        <v>322</v>
      </c>
      <c r="F16" s="192" t="s">
        <v>229</v>
      </c>
      <c r="G16" s="157">
        <v>4</v>
      </c>
      <c r="H16" s="193"/>
      <c r="I16" s="168"/>
    </row>
    <row r="17" spans="1:9" ht="20.25" x14ac:dyDescent="0.3">
      <c r="A17" s="160"/>
      <c r="B17" s="161" t="s">
        <v>323</v>
      </c>
      <c r="C17" s="162"/>
      <c r="D17" s="162"/>
      <c r="E17" s="162"/>
      <c r="F17" s="162"/>
      <c r="G17" s="189">
        <v>1</v>
      </c>
      <c r="H17" s="250">
        <v>0</v>
      </c>
      <c r="I17" s="251"/>
    </row>
    <row r="18" spans="1:9" x14ac:dyDescent="0.25">
      <c r="A18" s="165" t="s">
        <v>226</v>
      </c>
      <c r="B18" s="155" t="s">
        <v>248</v>
      </c>
      <c r="C18" s="155" t="s">
        <v>226</v>
      </c>
      <c r="D18" s="155" t="s">
        <v>226</v>
      </c>
      <c r="E18" s="155" t="s">
        <v>324</v>
      </c>
      <c r="F18" s="156" t="s">
        <v>229</v>
      </c>
      <c r="G18" s="157">
        <v>3</v>
      </c>
      <c r="H18" s="167"/>
      <c r="I18" s="168"/>
    </row>
    <row r="19" spans="1:9" x14ac:dyDescent="0.25">
      <c r="A19" s="165" t="s">
        <v>226</v>
      </c>
      <c r="B19" s="155" t="s">
        <v>251</v>
      </c>
      <c r="C19" s="155" t="s">
        <v>226</v>
      </c>
      <c r="D19" s="155" t="s">
        <v>226</v>
      </c>
      <c r="E19" s="155" t="s">
        <v>325</v>
      </c>
      <c r="F19" s="156" t="s">
        <v>229</v>
      </c>
      <c r="G19" s="157">
        <v>8</v>
      </c>
      <c r="H19" s="167"/>
      <c r="I19" s="168"/>
    </row>
    <row r="20" spans="1:9" ht="20.25" x14ac:dyDescent="0.3">
      <c r="A20" s="160"/>
      <c r="B20" s="161" t="s">
        <v>326</v>
      </c>
      <c r="C20" s="162"/>
      <c r="D20" s="162"/>
      <c r="E20" s="162"/>
      <c r="F20" s="162"/>
      <c r="G20" s="189">
        <v>1</v>
      </c>
      <c r="H20" s="250">
        <v>0</v>
      </c>
      <c r="I20" s="251"/>
    </row>
    <row r="21" spans="1:9" ht="25.5" x14ac:dyDescent="0.25">
      <c r="A21" s="196" t="s">
        <v>226</v>
      </c>
      <c r="B21" s="197" t="s">
        <v>253</v>
      </c>
      <c r="C21" s="197" t="s">
        <v>226</v>
      </c>
      <c r="D21" s="197" t="s">
        <v>226</v>
      </c>
      <c r="E21" s="197" t="s">
        <v>327</v>
      </c>
      <c r="F21" s="198" t="s">
        <v>279</v>
      </c>
      <c r="G21" s="199">
        <v>22.8</v>
      </c>
      <c r="H21" s="200"/>
      <c r="I21" s="201"/>
    </row>
    <row r="22" spans="1:9" ht="25.5" x14ac:dyDescent="0.25">
      <c r="A22" s="196" t="s">
        <v>226</v>
      </c>
      <c r="B22" s="197" t="s">
        <v>256</v>
      </c>
      <c r="C22" s="197" t="s">
        <v>226</v>
      </c>
      <c r="D22" s="197" t="s">
        <v>226</v>
      </c>
      <c r="E22" s="197" t="s">
        <v>328</v>
      </c>
      <c r="F22" s="198" t="s">
        <v>279</v>
      </c>
      <c r="G22" s="199">
        <v>63.599999999999994</v>
      </c>
      <c r="H22" s="200"/>
      <c r="I22" s="201"/>
    </row>
    <row r="23" spans="1:9" ht="25.5" x14ac:dyDescent="0.25">
      <c r="A23" s="196" t="s">
        <v>226</v>
      </c>
      <c r="B23" s="197" t="s">
        <v>258</v>
      </c>
      <c r="C23" s="197" t="s">
        <v>226</v>
      </c>
      <c r="D23" s="197" t="s">
        <v>226</v>
      </c>
      <c r="E23" s="197" t="s">
        <v>329</v>
      </c>
      <c r="F23" s="198" t="s">
        <v>279</v>
      </c>
      <c r="G23" s="199">
        <v>3.5999999999999996</v>
      </c>
      <c r="H23" s="200"/>
      <c r="I23" s="201"/>
    </row>
    <row r="24" spans="1:9" ht="25.5" x14ac:dyDescent="0.25">
      <c r="A24" s="196" t="s">
        <v>226</v>
      </c>
      <c r="B24" s="197" t="s">
        <v>260</v>
      </c>
      <c r="C24" s="197" t="s">
        <v>226</v>
      </c>
      <c r="D24" s="197" t="s">
        <v>226</v>
      </c>
      <c r="E24" s="197" t="s">
        <v>330</v>
      </c>
      <c r="F24" s="198" t="s">
        <v>279</v>
      </c>
      <c r="G24" s="199">
        <v>14.399999999999999</v>
      </c>
      <c r="H24" s="200"/>
      <c r="I24" s="201"/>
    </row>
    <row r="25" spans="1:9" x14ac:dyDescent="0.25">
      <c r="A25" s="190" t="s">
        <v>226</v>
      </c>
      <c r="B25" s="191" t="s">
        <v>268</v>
      </c>
      <c r="C25" s="191" t="s">
        <v>226</v>
      </c>
      <c r="D25" s="202" t="s">
        <v>226</v>
      </c>
      <c r="E25" s="203" t="s">
        <v>331</v>
      </c>
      <c r="F25" s="192" t="s">
        <v>229</v>
      </c>
      <c r="G25" s="195">
        <v>2</v>
      </c>
      <c r="H25" s="193"/>
      <c r="I25" s="194"/>
    </row>
    <row r="26" spans="1:9" x14ac:dyDescent="0.25">
      <c r="A26" s="190" t="s">
        <v>226</v>
      </c>
      <c r="B26" s="191" t="s">
        <v>270</v>
      </c>
      <c r="C26" s="191" t="s">
        <v>226</v>
      </c>
      <c r="D26" s="202" t="s">
        <v>226</v>
      </c>
      <c r="E26" s="203" t="s">
        <v>332</v>
      </c>
      <c r="F26" s="192" t="s">
        <v>229</v>
      </c>
      <c r="G26" s="195">
        <v>1</v>
      </c>
      <c r="H26" s="193"/>
      <c r="I26" s="194"/>
    </row>
    <row r="27" spans="1:9" x14ac:dyDescent="0.25">
      <c r="A27" s="190" t="s">
        <v>226</v>
      </c>
      <c r="B27" s="191" t="s">
        <v>274</v>
      </c>
      <c r="C27" s="191" t="s">
        <v>226</v>
      </c>
      <c r="D27" s="202" t="s">
        <v>226</v>
      </c>
      <c r="E27" s="203" t="s">
        <v>333</v>
      </c>
      <c r="F27" s="192" t="s">
        <v>229</v>
      </c>
      <c r="G27" s="195">
        <v>2</v>
      </c>
      <c r="H27" s="193"/>
      <c r="I27" s="194"/>
    </row>
    <row r="28" spans="1:9" x14ac:dyDescent="0.25">
      <c r="A28" s="190" t="s">
        <v>226</v>
      </c>
      <c r="B28" s="191" t="s">
        <v>277</v>
      </c>
      <c r="C28" s="191" t="s">
        <v>226</v>
      </c>
      <c r="D28" s="202" t="s">
        <v>226</v>
      </c>
      <c r="E28" s="203" t="s">
        <v>334</v>
      </c>
      <c r="F28" s="192" t="s">
        <v>229</v>
      </c>
      <c r="G28" s="157">
        <v>11</v>
      </c>
      <c r="H28" s="193"/>
      <c r="I28" s="194"/>
    </row>
    <row r="29" spans="1:9" x14ac:dyDescent="0.25">
      <c r="A29" s="190" t="s">
        <v>226</v>
      </c>
      <c r="B29" s="191" t="s">
        <v>280</v>
      </c>
      <c r="C29" s="191" t="s">
        <v>226</v>
      </c>
      <c r="D29" s="202" t="s">
        <v>226</v>
      </c>
      <c r="E29" s="203" t="s">
        <v>335</v>
      </c>
      <c r="F29" s="192" t="s">
        <v>229</v>
      </c>
      <c r="G29" s="157">
        <v>28</v>
      </c>
      <c r="H29" s="193"/>
      <c r="I29" s="194"/>
    </row>
    <row r="30" spans="1:9" x14ac:dyDescent="0.25">
      <c r="A30" s="190" t="s">
        <v>226</v>
      </c>
      <c r="B30" s="191" t="s">
        <v>282</v>
      </c>
      <c r="C30" s="191" t="s">
        <v>226</v>
      </c>
      <c r="D30" s="202" t="s">
        <v>226</v>
      </c>
      <c r="E30" s="203" t="s">
        <v>336</v>
      </c>
      <c r="F30" s="192" t="s">
        <v>229</v>
      </c>
      <c r="G30" s="195">
        <v>5</v>
      </c>
      <c r="H30" s="193"/>
      <c r="I30" s="194"/>
    </row>
    <row r="31" spans="1:9" ht="25.5" x14ac:dyDescent="0.25">
      <c r="A31" s="165" t="s">
        <v>226</v>
      </c>
      <c r="B31" s="155" t="s">
        <v>286</v>
      </c>
      <c r="C31" s="155" t="s">
        <v>226</v>
      </c>
      <c r="D31" s="204" t="s">
        <v>226</v>
      </c>
      <c r="E31" s="205" t="s">
        <v>337</v>
      </c>
      <c r="F31" s="156" t="s">
        <v>229</v>
      </c>
      <c r="G31" s="157">
        <v>11</v>
      </c>
      <c r="H31" s="167"/>
      <c r="I31" s="168"/>
    </row>
    <row r="32" spans="1:9" ht="25.5" x14ac:dyDescent="0.25">
      <c r="A32" s="165" t="s">
        <v>226</v>
      </c>
      <c r="B32" s="155" t="s">
        <v>288</v>
      </c>
      <c r="C32" s="155" t="s">
        <v>226</v>
      </c>
      <c r="D32" s="204" t="s">
        <v>226</v>
      </c>
      <c r="E32" s="205" t="s">
        <v>338</v>
      </c>
      <c r="F32" s="156" t="s">
        <v>229</v>
      </c>
      <c r="G32" s="157">
        <v>3</v>
      </c>
      <c r="H32" s="167"/>
      <c r="I32" s="168"/>
    </row>
    <row r="33" spans="1:9" x14ac:dyDescent="0.25">
      <c r="A33" s="165" t="s">
        <v>226</v>
      </c>
      <c r="B33" s="155" t="s">
        <v>290</v>
      </c>
      <c r="C33" s="155" t="s">
        <v>226</v>
      </c>
      <c r="D33" s="204" t="s">
        <v>226</v>
      </c>
      <c r="E33" s="205" t="s">
        <v>339</v>
      </c>
      <c r="F33" s="156" t="s">
        <v>229</v>
      </c>
      <c r="G33" s="157">
        <v>5</v>
      </c>
      <c r="H33" s="167"/>
      <c r="I33" s="168"/>
    </row>
    <row r="34" spans="1:9" x14ac:dyDescent="0.25">
      <c r="A34" s="190" t="s">
        <v>226</v>
      </c>
      <c r="B34" s="191" t="s">
        <v>293</v>
      </c>
      <c r="C34" s="191" t="s">
        <v>226</v>
      </c>
      <c r="D34" s="202" t="s">
        <v>226</v>
      </c>
      <c r="E34" s="203" t="s">
        <v>340</v>
      </c>
      <c r="F34" s="192" t="s">
        <v>229</v>
      </c>
      <c r="G34" s="195">
        <v>10</v>
      </c>
      <c r="H34" s="193"/>
      <c r="I34" s="194"/>
    </row>
    <row r="35" spans="1:9" x14ac:dyDescent="0.25">
      <c r="A35" s="165" t="s">
        <v>226</v>
      </c>
      <c r="B35" s="155" t="s">
        <v>296</v>
      </c>
      <c r="C35" s="155" t="s">
        <v>226</v>
      </c>
      <c r="D35" s="204" t="s">
        <v>226</v>
      </c>
      <c r="E35" s="205" t="s">
        <v>341</v>
      </c>
      <c r="F35" s="156" t="s">
        <v>229</v>
      </c>
      <c r="G35" s="157">
        <v>1</v>
      </c>
      <c r="H35" s="167"/>
      <c r="I35" s="168"/>
    </row>
    <row r="36" spans="1:9" x14ac:dyDescent="0.25">
      <c r="A36" s="165" t="s">
        <v>226</v>
      </c>
      <c r="B36" s="155" t="s">
        <v>342</v>
      </c>
      <c r="C36" s="155" t="s">
        <v>226</v>
      </c>
      <c r="D36" s="204" t="s">
        <v>226</v>
      </c>
      <c r="E36" s="205" t="s">
        <v>343</v>
      </c>
      <c r="F36" s="156" t="s">
        <v>229</v>
      </c>
      <c r="G36" s="157">
        <v>14</v>
      </c>
      <c r="H36" s="167"/>
      <c r="I36" s="168"/>
    </row>
    <row r="37" spans="1:9" x14ac:dyDescent="0.25">
      <c r="A37" s="165" t="s">
        <v>226</v>
      </c>
      <c r="B37" s="155" t="s">
        <v>344</v>
      </c>
      <c r="C37" s="155" t="s">
        <v>226</v>
      </c>
      <c r="D37" s="204" t="s">
        <v>226</v>
      </c>
      <c r="E37" s="205" t="s">
        <v>345</v>
      </c>
      <c r="F37" s="156" t="s">
        <v>229</v>
      </c>
      <c r="G37" s="157">
        <v>1</v>
      </c>
      <c r="H37" s="167"/>
      <c r="I37" s="168"/>
    </row>
    <row r="38" spans="1:9" x14ac:dyDescent="0.25">
      <c r="A38" s="165" t="s">
        <v>226</v>
      </c>
      <c r="B38" s="155" t="s">
        <v>346</v>
      </c>
      <c r="C38" s="155" t="s">
        <v>226</v>
      </c>
      <c r="D38" s="204" t="s">
        <v>226</v>
      </c>
      <c r="E38" s="205" t="s">
        <v>347</v>
      </c>
      <c r="F38" s="156" t="s">
        <v>229</v>
      </c>
      <c r="G38" s="157">
        <v>1</v>
      </c>
      <c r="H38" s="167"/>
      <c r="I38" s="168"/>
    </row>
    <row r="39" spans="1:9" x14ac:dyDescent="0.25">
      <c r="A39" s="165" t="s">
        <v>226</v>
      </c>
      <c r="B39" s="155" t="s">
        <v>348</v>
      </c>
      <c r="C39" s="155" t="s">
        <v>226</v>
      </c>
      <c r="D39" s="155" t="s">
        <v>226</v>
      </c>
      <c r="E39" s="155" t="s">
        <v>349</v>
      </c>
      <c r="F39" s="156" t="s">
        <v>229</v>
      </c>
      <c r="G39" s="157">
        <v>2</v>
      </c>
      <c r="H39" s="167"/>
      <c r="I39" s="168"/>
    </row>
    <row r="40" spans="1:9" x14ac:dyDescent="0.25">
      <c r="A40" s="165" t="s">
        <v>226</v>
      </c>
      <c r="B40" s="155" t="s">
        <v>350</v>
      </c>
      <c r="C40" s="155" t="s">
        <v>226</v>
      </c>
      <c r="D40" s="155" t="s">
        <v>226</v>
      </c>
      <c r="E40" s="155" t="s">
        <v>351</v>
      </c>
      <c r="F40" s="156" t="s">
        <v>229</v>
      </c>
      <c r="G40" s="157">
        <v>1</v>
      </c>
      <c r="H40" s="167"/>
      <c r="I40" s="168"/>
    </row>
    <row r="41" spans="1:9" x14ac:dyDescent="0.25">
      <c r="A41" s="165" t="s">
        <v>226</v>
      </c>
      <c r="B41" s="155" t="s">
        <v>352</v>
      </c>
      <c r="C41" s="155" t="s">
        <v>226</v>
      </c>
      <c r="D41" s="204" t="s">
        <v>226</v>
      </c>
      <c r="E41" s="205" t="s">
        <v>353</v>
      </c>
      <c r="F41" s="156" t="s">
        <v>229</v>
      </c>
      <c r="G41" s="157">
        <v>9</v>
      </c>
      <c r="H41" s="167"/>
      <c r="I41" s="168"/>
    </row>
    <row r="42" spans="1:9" x14ac:dyDescent="0.25">
      <c r="A42" s="165" t="s">
        <v>226</v>
      </c>
      <c r="B42" s="155" t="s">
        <v>354</v>
      </c>
      <c r="C42" s="155" t="s">
        <v>226</v>
      </c>
      <c r="D42" s="204" t="s">
        <v>226</v>
      </c>
      <c r="E42" s="205" t="s">
        <v>355</v>
      </c>
      <c r="F42" s="156" t="s">
        <v>229</v>
      </c>
      <c r="G42" s="157">
        <v>24</v>
      </c>
      <c r="H42" s="167"/>
      <c r="I42" s="168"/>
    </row>
    <row r="43" spans="1:9" x14ac:dyDescent="0.25">
      <c r="A43" s="165" t="s">
        <v>226</v>
      </c>
      <c r="B43" s="155" t="s">
        <v>356</v>
      </c>
      <c r="C43" s="155" t="s">
        <v>226</v>
      </c>
      <c r="D43" s="204" t="s">
        <v>226</v>
      </c>
      <c r="E43" s="205" t="s">
        <v>357</v>
      </c>
      <c r="F43" s="156" t="s">
        <v>229</v>
      </c>
      <c r="G43" s="157">
        <v>1</v>
      </c>
      <c r="H43" s="167"/>
      <c r="I43" s="168"/>
    </row>
    <row r="44" spans="1:9" x14ac:dyDescent="0.25">
      <c r="A44" s="165" t="s">
        <v>226</v>
      </c>
      <c r="B44" s="155" t="s">
        <v>358</v>
      </c>
      <c r="C44" s="155" t="s">
        <v>226</v>
      </c>
      <c r="D44" s="204" t="s">
        <v>226</v>
      </c>
      <c r="E44" s="205" t="s">
        <v>359</v>
      </c>
      <c r="F44" s="156" t="s">
        <v>229</v>
      </c>
      <c r="G44" s="157">
        <v>1</v>
      </c>
      <c r="H44" s="167"/>
      <c r="I44" s="168"/>
    </row>
    <row r="45" spans="1:9" ht="20.25" x14ac:dyDescent="0.3">
      <c r="A45" s="160"/>
      <c r="B45" s="161" t="s">
        <v>360</v>
      </c>
      <c r="C45" s="162"/>
      <c r="D45" s="162"/>
      <c r="E45" s="162"/>
      <c r="F45" s="162"/>
      <c r="G45" s="189">
        <f>IF(SUM(G46:G113)&gt;0,1,0)</f>
        <v>1</v>
      </c>
      <c r="H45" s="250">
        <v>0</v>
      </c>
      <c r="I45" s="251"/>
    </row>
    <row r="46" spans="1:9" ht="38.25" x14ac:dyDescent="0.25">
      <c r="A46" s="165" t="s">
        <v>226</v>
      </c>
      <c r="B46" s="155" t="s">
        <v>226</v>
      </c>
      <c r="C46" s="155" t="s">
        <v>226</v>
      </c>
      <c r="D46" s="155" t="s">
        <v>226</v>
      </c>
      <c r="E46" s="155" t="s">
        <v>361</v>
      </c>
      <c r="F46" s="156" t="s">
        <v>20</v>
      </c>
      <c r="G46" s="199">
        <v>5.52</v>
      </c>
      <c r="H46" s="167"/>
      <c r="I46" s="168"/>
    </row>
    <row r="47" spans="1:9" ht="38.25" x14ac:dyDescent="0.25">
      <c r="A47" s="165" t="s">
        <v>226</v>
      </c>
      <c r="B47" s="155" t="s">
        <v>226</v>
      </c>
      <c r="C47" s="155" t="s">
        <v>226</v>
      </c>
      <c r="D47" s="155" t="s">
        <v>226</v>
      </c>
      <c r="E47" s="155" t="s">
        <v>362</v>
      </c>
      <c r="F47" s="156" t="s">
        <v>20</v>
      </c>
      <c r="G47" s="199">
        <v>7.08</v>
      </c>
      <c r="H47" s="167"/>
      <c r="I47" s="168"/>
    </row>
    <row r="48" spans="1:9" ht="38.25" x14ac:dyDescent="0.25">
      <c r="A48" s="165" t="s">
        <v>226</v>
      </c>
      <c r="B48" s="155" t="s">
        <v>226</v>
      </c>
      <c r="C48" s="155" t="s">
        <v>226</v>
      </c>
      <c r="D48" s="155" t="s">
        <v>226</v>
      </c>
      <c r="E48" s="155" t="s">
        <v>363</v>
      </c>
      <c r="F48" s="156" t="s">
        <v>20</v>
      </c>
      <c r="G48" s="199">
        <v>3.48</v>
      </c>
      <c r="H48" s="167"/>
      <c r="I48" s="168"/>
    </row>
    <row r="49" spans="1:9" ht="20.25" x14ac:dyDescent="0.3">
      <c r="A49" s="160"/>
      <c r="B49" s="161" t="s">
        <v>298</v>
      </c>
      <c r="C49" s="162"/>
      <c r="D49" s="162"/>
      <c r="E49" s="162"/>
      <c r="F49" s="162"/>
      <c r="G49" s="189">
        <f>IF(SUM(G50:G59)&gt;0,1,0)</f>
        <v>1</v>
      </c>
      <c r="H49" s="250">
        <v>0</v>
      </c>
      <c r="I49" s="251"/>
    </row>
    <row r="50" spans="1:9" x14ac:dyDescent="0.25">
      <c r="A50" s="165" t="s">
        <v>226</v>
      </c>
      <c r="B50" s="155" t="s">
        <v>226</v>
      </c>
      <c r="C50" s="155" t="s">
        <v>226</v>
      </c>
      <c r="D50" s="155" t="s">
        <v>226</v>
      </c>
      <c r="E50" s="155" t="s">
        <v>364</v>
      </c>
      <c r="F50" s="156" t="s">
        <v>234</v>
      </c>
      <c r="G50" s="157">
        <v>1</v>
      </c>
      <c r="H50" s="167"/>
      <c r="I50" s="168"/>
    </row>
    <row r="51" spans="1:9" x14ac:dyDescent="0.25">
      <c r="A51" s="165" t="s">
        <v>226</v>
      </c>
      <c r="B51" s="155" t="s">
        <v>226</v>
      </c>
      <c r="C51" s="155" t="s">
        <v>226</v>
      </c>
      <c r="D51" s="155" t="s">
        <v>226</v>
      </c>
      <c r="E51" s="155" t="s">
        <v>365</v>
      </c>
      <c r="F51" s="156" t="s">
        <v>234</v>
      </c>
      <c r="G51" s="157">
        <v>1</v>
      </c>
      <c r="H51" s="167"/>
      <c r="I51" s="168"/>
    </row>
    <row r="52" spans="1:9" x14ac:dyDescent="0.25">
      <c r="A52" s="165" t="s">
        <v>226</v>
      </c>
      <c r="B52" s="155" t="s">
        <v>226</v>
      </c>
      <c r="C52" s="155" t="s">
        <v>226</v>
      </c>
      <c r="D52" s="155" t="s">
        <v>226</v>
      </c>
      <c r="E52" s="155" t="s">
        <v>304</v>
      </c>
      <c r="F52" s="156" t="s">
        <v>234</v>
      </c>
      <c r="G52" s="157">
        <v>1</v>
      </c>
      <c r="H52" s="206"/>
      <c r="I52" s="168"/>
    </row>
    <row r="53" spans="1:9" x14ac:dyDescent="0.25">
      <c r="A53" s="165" t="s">
        <v>226</v>
      </c>
      <c r="B53" s="155" t="s">
        <v>226</v>
      </c>
      <c r="C53" s="155" t="s">
        <v>226</v>
      </c>
      <c r="D53" s="155" t="s">
        <v>226</v>
      </c>
      <c r="E53" s="155" t="s">
        <v>366</v>
      </c>
      <c r="F53" s="156" t="s">
        <v>302</v>
      </c>
      <c r="G53" s="157">
        <v>1080</v>
      </c>
      <c r="H53" s="167"/>
      <c r="I53" s="168"/>
    </row>
    <row r="54" spans="1:9" x14ac:dyDescent="0.25">
      <c r="A54" s="165" t="s">
        <v>226</v>
      </c>
      <c r="B54" s="155" t="s">
        <v>226</v>
      </c>
      <c r="C54" s="155" t="s">
        <v>226</v>
      </c>
      <c r="D54" s="155" t="s">
        <v>226</v>
      </c>
      <c r="E54" s="155" t="s">
        <v>367</v>
      </c>
      <c r="F54" s="156" t="s">
        <v>302</v>
      </c>
      <c r="G54" s="157">
        <v>1080</v>
      </c>
      <c r="H54" s="167"/>
      <c r="I54" s="168"/>
    </row>
    <row r="55" spans="1:9" x14ac:dyDescent="0.25">
      <c r="A55" s="207" t="s">
        <v>226</v>
      </c>
      <c r="B55" s="208" t="s">
        <v>226</v>
      </c>
      <c r="C55" s="208" t="s">
        <v>226</v>
      </c>
      <c r="D55" s="208" t="s">
        <v>226</v>
      </c>
      <c r="E55" s="208" t="s">
        <v>305</v>
      </c>
      <c r="F55" s="209" t="s">
        <v>229</v>
      </c>
      <c r="G55" s="210">
        <v>1</v>
      </c>
      <c r="H55" s="211"/>
      <c r="I55" s="212"/>
    </row>
    <row r="56" spans="1:9" ht="39" thickBot="1" x14ac:dyDescent="0.3">
      <c r="A56" s="213" t="s">
        <v>226</v>
      </c>
      <c r="B56" s="214" t="s">
        <v>226</v>
      </c>
      <c r="C56" s="214" t="s">
        <v>226</v>
      </c>
      <c r="D56" s="214" t="s">
        <v>226</v>
      </c>
      <c r="E56" s="214" t="s">
        <v>306</v>
      </c>
      <c r="F56" s="215" t="s">
        <v>234</v>
      </c>
      <c r="G56" s="216">
        <v>1</v>
      </c>
      <c r="H56" s="211"/>
      <c r="I56" s="212"/>
    </row>
    <row r="57" spans="1:9" ht="15.75" x14ac:dyDescent="0.25">
      <c r="A57" s="288" t="s">
        <v>307</v>
      </c>
      <c r="B57" s="289"/>
      <c r="C57" s="289"/>
      <c r="D57" s="289"/>
      <c r="E57" s="289"/>
      <c r="F57" s="289"/>
      <c r="G57" s="290"/>
      <c r="H57" s="291">
        <f>SUM(I:I)</f>
        <v>0</v>
      </c>
      <c r="I57" s="292"/>
    </row>
    <row r="58" spans="1:9" ht="15.75" x14ac:dyDescent="0.25">
      <c r="A58" s="271">
        <v>0.15</v>
      </c>
      <c r="B58" s="272"/>
      <c r="C58" s="272"/>
      <c r="D58" s="272"/>
      <c r="E58" s="272"/>
      <c r="F58" s="272"/>
      <c r="G58" s="293"/>
      <c r="H58" s="294">
        <f>H57*0.15</f>
        <v>0</v>
      </c>
      <c r="I58" s="295"/>
    </row>
    <row r="59" spans="1:9" ht="16.5" thickBot="1" x14ac:dyDescent="0.3">
      <c r="A59" s="276" t="s">
        <v>308</v>
      </c>
      <c r="B59" s="277"/>
      <c r="C59" s="277"/>
      <c r="D59" s="277"/>
      <c r="E59" s="277"/>
      <c r="F59" s="277"/>
      <c r="G59" s="296"/>
      <c r="H59" s="297">
        <f>H57+H58</f>
        <v>0</v>
      </c>
      <c r="I59" s="298"/>
    </row>
  </sheetData>
  <mergeCells count="18">
    <mergeCell ref="A57:G57"/>
    <mergeCell ref="H57:I57"/>
    <mergeCell ref="A58:G58"/>
    <mergeCell ref="H58:I58"/>
    <mergeCell ref="A59:G59"/>
    <mergeCell ref="H59:I59"/>
    <mergeCell ref="H49:I49"/>
    <mergeCell ref="A1:B1"/>
    <mergeCell ref="C1:G2"/>
    <mergeCell ref="H1:I2"/>
    <mergeCell ref="A2:B2"/>
    <mergeCell ref="H4:I4"/>
    <mergeCell ref="H6:I6"/>
    <mergeCell ref="H8:I8"/>
    <mergeCell ref="H13:I13"/>
    <mergeCell ref="H17:I17"/>
    <mergeCell ref="H20:I20"/>
    <mergeCell ref="H45:I4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299" t="s">
        <v>21</v>
      </c>
      <c r="D3" s="299"/>
      <c r="E3" s="299"/>
      <c r="F3" s="299"/>
      <c r="G3" s="299"/>
      <c r="H3" s="299"/>
      <c r="I3" s="299"/>
      <c r="J3" s="299"/>
      <c r="K3" s="7"/>
    </row>
    <row r="4" spans="2:11" ht="25.5" customHeight="1" x14ac:dyDescent="0.3">
      <c r="B4" s="8"/>
      <c r="C4" s="300" t="s">
        <v>22</v>
      </c>
      <c r="D4" s="300"/>
      <c r="E4" s="300"/>
      <c r="F4" s="300"/>
      <c r="G4" s="300"/>
      <c r="H4" s="300"/>
      <c r="I4" s="300"/>
      <c r="J4" s="300"/>
      <c r="K4" s="9"/>
    </row>
    <row r="5" spans="2:11" ht="5.25" customHeight="1" x14ac:dyDescent="0.3">
      <c r="B5" s="8"/>
      <c r="C5" s="10"/>
      <c r="D5" s="10"/>
      <c r="E5" s="10"/>
      <c r="F5" s="10"/>
      <c r="G5" s="10"/>
      <c r="H5" s="10"/>
      <c r="I5" s="10"/>
      <c r="J5" s="10"/>
      <c r="K5" s="9"/>
    </row>
    <row r="6" spans="2:11" ht="15" customHeight="1" x14ac:dyDescent="0.3">
      <c r="B6" s="8"/>
      <c r="C6" s="301" t="s">
        <v>23</v>
      </c>
      <c r="D6" s="301"/>
      <c r="E6" s="301"/>
      <c r="F6" s="301"/>
      <c r="G6" s="301"/>
      <c r="H6" s="301"/>
      <c r="I6" s="301"/>
      <c r="J6" s="301"/>
      <c r="K6" s="9"/>
    </row>
    <row r="7" spans="2:11" ht="15" customHeight="1" x14ac:dyDescent="0.3">
      <c r="B7" s="12"/>
      <c r="C7" s="301" t="s">
        <v>24</v>
      </c>
      <c r="D7" s="301"/>
      <c r="E7" s="301"/>
      <c r="F7" s="301"/>
      <c r="G7" s="301"/>
      <c r="H7" s="301"/>
      <c r="I7" s="301"/>
      <c r="J7" s="301"/>
      <c r="K7" s="9"/>
    </row>
    <row r="8" spans="2:11" ht="12.75" customHeight="1" x14ac:dyDescent="0.3">
      <c r="B8" s="12"/>
      <c r="C8" s="11"/>
      <c r="D8" s="11"/>
      <c r="E8" s="11"/>
      <c r="F8" s="11"/>
      <c r="G8" s="11"/>
      <c r="H8" s="11"/>
      <c r="I8" s="11"/>
      <c r="J8" s="11"/>
      <c r="K8" s="9"/>
    </row>
    <row r="9" spans="2:11" ht="15" customHeight="1" x14ac:dyDescent="0.3">
      <c r="B9" s="12"/>
      <c r="C9" s="301" t="s">
        <v>25</v>
      </c>
      <c r="D9" s="301"/>
      <c r="E9" s="301"/>
      <c r="F9" s="301"/>
      <c r="G9" s="301"/>
      <c r="H9" s="301"/>
      <c r="I9" s="301"/>
      <c r="J9" s="301"/>
      <c r="K9" s="9"/>
    </row>
    <row r="10" spans="2:11" ht="15" customHeight="1" x14ac:dyDescent="0.3">
      <c r="B10" s="12"/>
      <c r="C10" s="11"/>
      <c r="D10" s="301" t="s">
        <v>26</v>
      </c>
      <c r="E10" s="301"/>
      <c r="F10" s="301"/>
      <c r="G10" s="301"/>
      <c r="H10" s="301"/>
      <c r="I10" s="301"/>
      <c r="J10" s="301"/>
      <c r="K10" s="9"/>
    </row>
    <row r="11" spans="2:11" ht="15" customHeight="1" x14ac:dyDescent="0.3">
      <c r="B11" s="12"/>
      <c r="C11" s="13"/>
      <c r="D11" s="301" t="s">
        <v>27</v>
      </c>
      <c r="E11" s="301"/>
      <c r="F11" s="301"/>
      <c r="G11" s="301"/>
      <c r="H11" s="301"/>
      <c r="I11" s="301"/>
      <c r="J11" s="301"/>
      <c r="K11" s="9"/>
    </row>
    <row r="12" spans="2:11" ht="12.75" customHeight="1" x14ac:dyDescent="0.3">
      <c r="B12" s="12"/>
      <c r="C12" s="13"/>
      <c r="D12" s="13"/>
      <c r="E12" s="13"/>
      <c r="F12" s="13"/>
      <c r="G12" s="13"/>
      <c r="H12" s="13"/>
      <c r="I12" s="13"/>
      <c r="J12" s="13"/>
      <c r="K12" s="9"/>
    </row>
    <row r="13" spans="2:11" ht="15" customHeight="1" x14ac:dyDescent="0.3">
      <c r="B13" s="12"/>
      <c r="C13" s="13"/>
      <c r="D13" s="301" t="s">
        <v>28</v>
      </c>
      <c r="E13" s="301"/>
      <c r="F13" s="301"/>
      <c r="G13" s="301"/>
      <c r="H13" s="301"/>
      <c r="I13" s="301"/>
      <c r="J13" s="301"/>
      <c r="K13" s="9"/>
    </row>
    <row r="14" spans="2:11" ht="15" customHeight="1" x14ac:dyDescent="0.3">
      <c r="B14" s="12"/>
      <c r="C14" s="13"/>
      <c r="D14" s="301" t="s">
        <v>29</v>
      </c>
      <c r="E14" s="301"/>
      <c r="F14" s="301"/>
      <c r="G14" s="301"/>
      <c r="H14" s="301"/>
      <c r="I14" s="301"/>
      <c r="J14" s="301"/>
      <c r="K14" s="9"/>
    </row>
    <row r="15" spans="2:11" ht="15" customHeight="1" x14ac:dyDescent="0.3">
      <c r="B15" s="12"/>
      <c r="C15" s="13"/>
      <c r="D15" s="301" t="s">
        <v>30</v>
      </c>
      <c r="E15" s="301"/>
      <c r="F15" s="301"/>
      <c r="G15" s="301"/>
      <c r="H15" s="301"/>
      <c r="I15" s="301"/>
      <c r="J15" s="301"/>
      <c r="K15" s="9"/>
    </row>
    <row r="16" spans="2:11" ht="15" customHeight="1" x14ac:dyDescent="0.3">
      <c r="B16" s="12"/>
      <c r="C16" s="13"/>
      <c r="D16" s="13"/>
      <c r="E16" s="14" t="s">
        <v>11</v>
      </c>
      <c r="F16" s="301" t="s">
        <v>31</v>
      </c>
      <c r="G16" s="301"/>
      <c r="H16" s="301"/>
      <c r="I16" s="301"/>
      <c r="J16" s="301"/>
      <c r="K16" s="9"/>
    </row>
    <row r="17" spans="2:11" ht="15" customHeight="1" x14ac:dyDescent="0.3">
      <c r="B17" s="12"/>
      <c r="C17" s="13"/>
      <c r="D17" s="13"/>
      <c r="E17" s="14" t="s">
        <v>32</v>
      </c>
      <c r="F17" s="301" t="s">
        <v>33</v>
      </c>
      <c r="G17" s="301"/>
      <c r="H17" s="301"/>
      <c r="I17" s="301"/>
      <c r="J17" s="301"/>
      <c r="K17" s="9"/>
    </row>
    <row r="18" spans="2:11" ht="15" customHeight="1" x14ac:dyDescent="0.3">
      <c r="B18" s="12"/>
      <c r="C18" s="13"/>
      <c r="D18" s="13"/>
      <c r="E18" s="14" t="s">
        <v>34</v>
      </c>
      <c r="F18" s="301" t="s">
        <v>35</v>
      </c>
      <c r="G18" s="301"/>
      <c r="H18" s="301"/>
      <c r="I18" s="301"/>
      <c r="J18" s="301"/>
      <c r="K18" s="9"/>
    </row>
    <row r="19" spans="2:11" ht="15" customHeight="1" x14ac:dyDescent="0.3">
      <c r="B19" s="12"/>
      <c r="C19" s="13"/>
      <c r="D19" s="13"/>
      <c r="E19" s="14" t="s">
        <v>36</v>
      </c>
      <c r="F19" s="301" t="s">
        <v>37</v>
      </c>
      <c r="G19" s="301"/>
      <c r="H19" s="301"/>
      <c r="I19" s="301"/>
      <c r="J19" s="301"/>
      <c r="K19" s="9"/>
    </row>
    <row r="20" spans="2:11" ht="15" customHeight="1" x14ac:dyDescent="0.3">
      <c r="B20" s="12"/>
      <c r="C20" s="13"/>
      <c r="D20" s="13"/>
      <c r="E20" s="14" t="s">
        <v>38</v>
      </c>
      <c r="F20" s="301" t="s">
        <v>39</v>
      </c>
      <c r="G20" s="301"/>
      <c r="H20" s="301"/>
      <c r="I20" s="301"/>
      <c r="J20" s="301"/>
      <c r="K20" s="9"/>
    </row>
    <row r="21" spans="2:11" ht="15" customHeight="1" x14ac:dyDescent="0.3">
      <c r="B21" s="12"/>
      <c r="C21" s="13"/>
      <c r="D21" s="13"/>
      <c r="E21" s="14" t="s">
        <v>40</v>
      </c>
      <c r="F21" s="301" t="s">
        <v>41</v>
      </c>
      <c r="G21" s="301"/>
      <c r="H21" s="301"/>
      <c r="I21" s="301"/>
      <c r="J21" s="301"/>
      <c r="K21" s="9"/>
    </row>
    <row r="22" spans="2:11" ht="12.75" customHeight="1" x14ac:dyDescent="0.3">
      <c r="B22" s="12"/>
      <c r="C22" s="13"/>
      <c r="D22" s="13"/>
      <c r="E22" s="13"/>
      <c r="F22" s="13"/>
      <c r="G22" s="13"/>
      <c r="H22" s="13"/>
      <c r="I22" s="13"/>
      <c r="J22" s="13"/>
      <c r="K22" s="9"/>
    </row>
    <row r="23" spans="2:11" ht="15" customHeight="1" x14ac:dyDescent="0.3">
      <c r="B23" s="12"/>
      <c r="C23" s="301" t="s">
        <v>42</v>
      </c>
      <c r="D23" s="301"/>
      <c r="E23" s="301"/>
      <c r="F23" s="301"/>
      <c r="G23" s="301"/>
      <c r="H23" s="301"/>
      <c r="I23" s="301"/>
      <c r="J23" s="301"/>
      <c r="K23" s="9"/>
    </row>
    <row r="24" spans="2:11" ht="15" customHeight="1" x14ac:dyDescent="0.3">
      <c r="B24" s="12"/>
      <c r="C24" s="301" t="s">
        <v>43</v>
      </c>
      <c r="D24" s="301"/>
      <c r="E24" s="301"/>
      <c r="F24" s="301"/>
      <c r="G24" s="301"/>
      <c r="H24" s="301"/>
      <c r="I24" s="301"/>
      <c r="J24" s="301"/>
      <c r="K24" s="9"/>
    </row>
    <row r="25" spans="2:11" ht="15" customHeight="1" x14ac:dyDescent="0.3">
      <c r="B25" s="12"/>
      <c r="C25" s="11"/>
      <c r="D25" s="301" t="s">
        <v>44</v>
      </c>
      <c r="E25" s="301"/>
      <c r="F25" s="301"/>
      <c r="G25" s="301"/>
      <c r="H25" s="301"/>
      <c r="I25" s="301"/>
      <c r="J25" s="301"/>
      <c r="K25" s="9"/>
    </row>
    <row r="26" spans="2:11" ht="15" customHeight="1" x14ac:dyDescent="0.3">
      <c r="B26" s="12"/>
      <c r="C26" s="13"/>
      <c r="D26" s="301" t="s">
        <v>45</v>
      </c>
      <c r="E26" s="301"/>
      <c r="F26" s="301"/>
      <c r="G26" s="301"/>
      <c r="H26" s="301"/>
      <c r="I26" s="301"/>
      <c r="J26" s="301"/>
      <c r="K26" s="9"/>
    </row>
    <row r="27" spans="2:11" ht="12.75" customHeight="1" x14ac:dyDescent="0.3">
      <c r="B27" s="12"/>
      <c r="C27" s="13"/>
      <c r="D27" s="13"/>
      <c r="E27" s="13"/>
      <c r="F27" s="13"/>
      <c r="G27" s="13"/>
      <c r="H27" s="13"/>
      <c r="I27" s="13"/>
      <c r="J27" s="13"/>
      <c r="K27" s="9"/>
    </row>
    <row r="28" spans="2:11" ht="15" customHeight="1" x14ac:dyDescent="0.3">
      <c r="B28" s="12"/>
      <c r="C28" s="13"/>
      <c r="D28" s="301" t="s">
        <v>46</v>
      </c>
      <c r="E28" s="301"/>
      <c r="F28" s="301"/>
      <c r="G28" s="301"/>
      <c r="H28" s="301"/>
      <c r="I28" s="301"/>
      <c r="J28" s="301"/>
      <c r="K28" s="9"/>
    </row>
    <row r="29" spans="2:11" ht="15" customHeight="1" x14ac:dyDescent="0.3">
      <c r="B29" s="12"/>
      <c r="C29" s="13"/>
      <c r="D29" s="301" t="s">
        <v>47</v>
      </c>
      <c r="E29" s="301"/>
      <c r="F29" s="301"/>
      <c r="G29" s="301"/>
      <c r="H29" s="301"/>
      <c r="I29" s="301"/>
      <c r="J29" s="301"/>
      <c r="K29" s="9"/>
    </row>
    <row r="30" spans="2:11" ht="12.75" customHeight="1" x14ac:dyDescent="0.3">
      <c r="B30" s="12"/>
      <c r="C30" s="13"/>
      <c r="D30" s="13"/>
      <c r="E30" s="13"/>
      <c r="F30" s="13"/>
      <c r="G30" s="13"/>
      <c r="H30" s="13"/>
      <c r="I30" s="13"/>
      <c r="J30" s="13"/>
      <c r="K30" s="9"/>
    </row>
    <row r="31" spans="2:11" ht="15" customHeight="1" x14ac:dyDescent="0.3">
      <c r="B31" s="12"/>
      <c r="C31" s="13"/>
      <c r="D31" s="301" t="s">
        <v>48</v>
      </c>
      <c r="E31" s="301"/>
      <c r="F31" s="301"/>
      <c r="G31" s="301"/>
      <c r="H31" s="301"/>
      <c r="I31" s="301"/>
      <c r="J31" s="301"/>
      <c r="K31" s="9"/>
    </row>
    <row r="32" spans="2:11" ht="15" customHeight="1" x14ac:dyDescent="0.3">
      <c r="B32" s="12"/>
      <c r="C32" s="13"/>
      <c r="D32" s="301" t="s">
        <v>49</v>
      </c>
      <c r="E32" s="301"/>
      <c r="F32" s="301"/>
      <c r="G32" s="301"/>
      <c r="H32" s="301"/>
      <c r="I32" s="301"/>
      <c r="J32" s="301"/>
      <c r="K32" s="9"/>
    </row>
    <row r="33" spans="2:11" ht="15" customHeight="1" x14ac:dyDescent="0.3">
      <c r="B33" s="12"/>
      <c r="C33" s="13"/>
      <c r="D33" s="301" t="s">
        <v>50</v>
      </c>
      <c r="E33" s="301"/>
      <c r="F33" s="301"/>
      <c r="G33" s="301"/>
      <c r="H33" s="301"/>
      <c r="I33" s="301"/>
      <c r="J33" s="301"/>
      <c r="K33" s="9"/>
    </row>
    <row r="34" spans="2:11" ht="15" customHeight="1" x14ac:dyDescent="0.3">
      <c r="B34" s="12"/>
      <c r="C34" s="13"/>
      <c r="D34" s="11"/>
      <c r="E34" s="15" t="s">
        <v>14</v>
      </c>
      <c r="F34" s="11"/>
      <c r="G34" s="301" t="s">
        <v>51</v>
      </c>
      <c r="H34" s="301"/>
      <c r="I34" s="301"/>
      <c r="J34" s="301"/>
      <c r="K34" s="9"/>
    </row>
    <row r="35" spans="2:11" ht="30.75" customHeight="1" x14ac:dyDescent="0.3">
      <c r="B35" s="12"/>
      <c r="C35" s="13"/>
      <c r="D35" s="11"/>
      <c r="E35" s="15" t="s">
        <v>52</v>
      </c>
      <c r="F35" s="11"/>
      <c r="G35" s="301" t="s">
        <v>53</v>
      </c>
      <c r="H35" s="301"/>
      <c r="I35" s="301"/>
      <c r="J35" s="301"/>
      <c r="K35" s="9"/>
    </row>
    <row r="36" spans="2:11" ht="15" customHeight="1" x14ac:dyDescent="0.3">
      <c r="B36" s="12"/>
      <c r="C36" s="13"/>
      <c r="D36" s="11"/>
      <c r="E36" s="15" t="s">
        <v>9</v>
      </c>
      <c r="F36" s="11"/>
      <c r="G36" s="301" t="s">
        <v>54</v>
      </c>
      <c r="H36" s="301"/>
      <c r="I36" s="301"/>
      <c r="J36" s="301"/>
      <c r="K36" s="9"/>
    </row>
    <row r="37" spans="2:11" ht="15" customHeight="1" x14ac:dyDescent="0.3">
      <c r="B37" s="12"/>
      <c r="C37" s="13"/>
      <c r="D37" s="11"/>
      <c r="E37" s="15" t="s">
        <v>15</v>
      </c>
      <c r="F37" s="11"/>
      <c r="G37" s="301" t="s">
        <v>55</v>
      </c>
      <c r="H37" s="301"/>
      <c r="I37" s="301"/>
      <c r="J37" s="301"/>
      <c r="K37" s="9"/>
    </row>
    <row r="38" spans="2:11" ht="15" customHeight="1" x14ac:dyDescent="0.3">
      <c r="B38" s="12"/>
      <c r="C38" s="13"/>
      <c r="D38" s="11"/>
      <c r="E38" s="15" t="s">
        <v>16</v>
      </c>
      <c r="F38" s="11"/>
      <c r="G38" s="301" t="s">
        <v>56</v>
      </c>
      <c r="H38" s="301"/>
      <c r="I38" s="301"/>
      <c r="J38" s="301"/>
      <c r="K38" s="9"/>
    </row>
    <row r="39" spans="2:11" ht="15" customHeight="1" x14ac:dyDescent="0.3">
      <c r="B39" s="12"/>
      <c r="C39" s="13"/>
      <c r="D39" s="11"/>
      <c r="E39" s="15" t="s">
        <v>17</v>
      </c>
      <c r="F39" s="11"/>
      <c r="G39" s="301" t="s">
        <v>57</v>
      </c>
      <c r="H39" s="301"/>
      <c r="I39" s="301"/>
      <c r="J39" s="301"/>
      <c r="K39" s="9"/>
    </row>
    <row r="40" spans="2:11" ht="15" customHeight="1" x14ac:dyDescent="0.3">
      <c r="B40" s="12"/>
      <c r="C40" s="13"/>
      <c r="D40" s="11"/>
      <c r="E40" s="15" t="s">
        <v>58</v>
      </c>
      <c r="F40" s="11"/>
      <c r="G40" s="301" t="s">
        <v>59</v>
      </c>
      <c r="H40" s="301"/>
      <c r="I40" s="301"/>
      <c r="J40" s="301"/>
      <c r="K40" s="9"/>
    </row>
    <row r="41" spans="2:11" ht="15" customHeight="1" x14ac:dyDescent="0.3">
      <c r="B41" s="12"/>
      <c r="C41" s="13"/>
      <c r="D41" s="11"/>
      <c r="E41" s="15"/>
      <c r="F41" s="11"/>
      <c r="G41" s="301" t="s">
        <v>60</v>
      </c>
      <c r="H41" s="301"/>
      <c r="I41" s="301"/>
      <c r="J41" s="301"/>
      <c r="K41" s="9"/>
    </row>
    <row r="42" spans="2:11" ht="15" customHeight="1" x14ac:dyDescent="0.3">
      <c r="B42" s="12"/>
      <c r="C42" s="13"/>
      <c r="D42" s="11"/>
      <c r="E42" s="15" t="s">
        <v>61</v>
      </c>
      <c r="F42" s="11"/>
      <c r="G42" s="301" t="s">
        <v>62</v>
      </c>
      <c r="H42" s="301"/>
      <c r="I42" s="301"/>
      <c r="J42" s="301"/>
      <c r="K42" s="9"/>
    </row>
    <row r="43" spans="2:11" ht="15" customHeight="1" x14ac:dyDescent="0.3">
      <c r="B43" s="12"/>
      <c r="C43" s="13"/>
      <c r="D43" s="11"/>
      <c r="E43" s="15" t="s">
        <v>18</v>
      </c>
      <c r="F43" s="11"/>
      <c r="G43" s="301" t="s">
        <v>63</v>
      </c>
      <c r="H43" s="301"/>
      <c r="I43" s="301"/>
      <c r="J43" s="301"/>
      <c r="K43" s="9"/>
    </row>
    <row r="44" spans="2:11" ht="12.75" customHeight="1" x14ac:dyDescent="0.3">
      <c r="B44" s="12"/>
      <c r="C44" s="13"/>
      <c r="D44" s="11"/>
      <c r="E44" s="11"/>
      <c r="F44" s="11"/>
      <c r="G44" s="11"/>
      <c r="H44" s="11"/>
      <c r="I44" s="11"/>
      <c r="J44" s="11"/>
      <c r="K44" s="9"/>
    </row>
    <row r="45" spans="2:11" ht="15" customHeight="1" x14ac:dyDescent="0.3">
      <c r="B45" s="12"/>
      <c r="C45" s="13"/>
      <c r="D45" s="301" t="s">
        <v>64</v>
      </c>
      <c r="E45" s="301"/>
      <c r="F45" s="301"/>
      <c r="G45" s="301"/>
      <c r="H45" s="301"/>
      <c r="I45" s="301"/>
      <c r="J45" s="301"/>
      <c r="K45" s="9"/>
    </row>
    <row r="46" spans="2:11" ht="15" customHeight="1" x14ac:dyDescent="0.3">
      <c r="B46" s="12"/>
      <c r="C46" s="13"/>
      <c r="D46" s="13"/>
      <c r="E46" s="301" t="s">
        <v>65</v>
      </c>
      <c r="F46" s="301"/>
      <c r="G46" s="301"/>
      <c r="H46" s="301"/>
      <c r="I46" s="301"/>
      <c r="J46" s="301"/>
      <c r="K46" s="9"/>
    </row>
    <row r="47" spans="2:11" ht="15" customHeight="1" x14ac:dyDescent="0.3">
      <c r="B47" s="12"/>
      <c r="C47" s="13"/>
      <c r="D47" s="13"/>
      <c r="E47" s="301" t="s">
        <v>66</v>
      </c>
      <c r="F47" s="301"/>
      <c r="G47" s="301"/>
      <c r="H47" s="301"/>
      <c r="I47" s="301"/>
      <c r="J47" s="301"/>
      <c r="K47" s="9"/>
    </row>
    <row r="48" spans="2:11" ht="15" customHeight="1" x14ac:dyDescent="0.3">
      <c r="B48" s="12"/>
      <c r="C48" s="13"/>
      <c r="D48" s="13"/>
      <c r="E48" s="301" t="s">
        <v>67</v>
      </c>
      <c r="F48" s="301"/>
      <c r="G48" s="301"/>
      <c r="H48" s="301"/>
      <c r="I48" s="301"/>
      <c r="J48" s="301"/>
      <c r="K48" s="9"/>
    </row>
    <row r="49" spans="2:11" ht="15" customHeight="1" x14ac:dyDescent="0.3">
      <c r="B49" s="12"/>
      <c r="C49" s="13"/>
      <c r="D49" s="301" t="s">
        <v>68</v>
      </c>
      <c r="E49" s="301"/>
      <c r="F49" s="301"/>
      <c r="G49" s="301"/>
      <c r="H49" s="301"/>
      <c r="I49" s="301"/>
      <c r="J49" s="301"/>
      <c r="K49" s="9"/>
    </row>
    <row r="50" spans="2:11" ht="25.5" customHeight="1" x14ac:dyDescent="0.3">
      <c r="B50" s="8"/>
      <c r="C50" s="300" t="s">
        <v>69</v>
      </c>
      <c r="D50" s="300"/>
      <c r="E50" s="300"/>
      <c r="F50" s="300"/>
      <c r="G50" s="300"/>
      <c r="H50" s="300"/>
      <c r="I50" s="300"/>
      <c r="J50" s="300"/>
      <c r="K50" s="9"/>
    </row>
    <row r="51" spans="2:11" ht="5.25" customHeight="1" x14ac:dyDescent="0.3">
      <c r="B51" s="8"/>
      <c r="C51" s="10"/>
      <c r="D51" s="10"/>
      <c r="E51" s="10"/>
      <c r="F51" s="10"/>
      <c r="G51" s="10"/>
      <c r="H51" s="10"/>
      <c r="I51" s="10"/>
      <c r="J51" s="10"/>
      <c r="K51" s="9"/>
    </row>
    <row r="52" spans="2:11" ht="15" customHeight="1" x14ac:dyDescent="0.3">
      <c r="B52" s="8"/>
      <c r="C52" s="301" t="s">
        <v>70</v>
      </c>
      <c r="D52" s="301"/>
      <c r="E52" s="301"/>
      <c r="F52" s="301"/>
      <c r="G52" s="301"/>
      <c r="H52" s="301"/>
      <c r="I52" s="301"/>
      <c r="J52" s="301"/>
      <c r="K52" s="9"/>
    </row>
    <row r="53" spans="2:11" ht="15" customHeight="1" x14ac:dyDescent="0.3">
      <c r="B53" s="8"/>
      <c r="C53" s="301" t="s">
        <v>71</v>
      </c>
      <c r="D53" s="301"/>
      <c r="E53" s="301"/>
      <c r="F53" s="301"/>
      <c r="G53" s="301"/>
      <c r="H53" s="301"/>
      <c r="I53" s="301"/>
      <c r="J53" s="301"/>
      <c r="K53" s="9"/>
    </row>
    <row r="54" spans="2:11" ht="12.75" customHeight="1" x14ac:dyDescent="0.3">
      <c r="B54" s="8"/>
      <c r="C54" s="11"/>
      <c r="D54" s="11"/>
      <c r="E54" s="11"/>
      <c r="F54" s="11"/>
      <c r="G54" s="11"/>
      <c r="H54" s="11"/>
      <c r="I54" s="11"/>
      <c r="J54" s="11"/>
      <c r="K54" s="9"/>
    </row>
    <row r="55" spans="2:11" ht="15" customHeight="1" x14ac:dyDescent="0.3">
      <c r="B55" s="8"/>
      <c r="C55" s="301" t="s">
        <v>72</v>
      </c>
      <c r="D55" s="301"/>
      <c r="E55" s="301"/>
      <c r="F55" s="301"/>
      <c r="G55" s="301"/>
      <c r="H55" s="301"/>
      <c r="I55" s="301"/>
      <c r="J55" s="301"/>
      <c r="K55" s="9"/>
    </row>
    <row r="56" spans="2:11" ht="15" customHeight="1" x14ac:dyDescent="0.3">
      <c r="B56" s="8"/>
      <c r="C56" s="13"/>
      <c r="D56" s="301" t="s">
        <v>73</v>
      </c>
      <c r="E56" s="301"/>
      <c r="F56" s="301"/>
      <c r="G56" s="301"/>
      <c r="H56" s="301"/>
      <c r="I56" s="301"/>
      <c r="J56" s="301"/>
      <c r="K56" s="9"/>
    </row>
    <row r="57" spans="2:11" ht="15" customHeight="1" x14ac:dyDescent="0.3">
      <c r="B57" s="8"/>
      <c r="C57" s="13"/>
      <c r="D57" s="301" t="s">
        <v>74</v>
      </c>
      <c r="E57" s="301"/>
      <c r="F57" s="301"/>
      <c r="G57" s="301"/>
      <c r="H57" s="301"/>
      <c r="I57" s="301"/>
      <c r="J57" s="301"/>
      <c r="K57" s="9"/>
    </row>
    <row r="58" spans="2:11" ht="15" customHeight="1" x14ac:dyDescent="0.3">
      <c r="B58" s="8"/>
      <c r="C58" s="13"/>
      <c r="D58" s="301" t="s">
        <v>75</v>
      </c>
      <c r="E58" s="301"/>
      <c r="F58" s="301"/>
      <c r="G58" s="301"/>
      <c r="H58" s="301"/>
      <c r="I58" s="301"/>
      <c r="J58" s="301"/>
      <c r="K58" s="9"/>
    </row>
    <row r="59" spans="2:11" ht="15" customHeight="1" x14ac:dyDescent="0.3">
      <c r="B59" s="8"/>
      <c r="C59" s="13"/>
      <c r="D59" s="301" t="s">
        <v>76</v>
      </c>
      <c r="E59" s="301"/>
      <c r="F59" s="301"/>
      <c r="G59" s="301"/>
      <c r="H59" s="301"/>
      <c r="I59" s="301"/>
      <c r="J59" s="301"/>
      <c r="K59" s="9"/>
    </row>
    <row r="60" spans="2:11" ht="15" customHeight="1" x14ac:dyDescent="0.3">
      <c r="B60" s="8"/>
      <c r="C60" s="13"/>
      <c r="D60" s="303" t="s">
        <v>77</v>
      </c>
      <c r="E60" s="303"/>
      <c r="F60" s="303"/>
      <c r="G60" s="303"/>
      <c r="H60" s="303"/>
      <c r="I60" s="303"/>
      <c r="J60" s="303"/>
      <c r="K60" s="9"/>
    </row>
    <row r="61" spans="2:11" ht="15" customHeight="1" x14ac:dyDescent="0.3">
      <c r="B61" s="8"/>
      <c r="C61" s="13"/>
      <c r="D61" s="301" t="s">
        <v>78</v>
      </c>
      <c r="E61" s="301"/>
      <c r="F61" s="301"/>
      <c r="G61" s="301"/>
      <c r="H61" s="301"/>
      <c r="I61" s="301"/>
      <c r="J61" s="301"/>
      <c r="K61" s="9"/>
    </row>
    <row r="62" spans="2:11" ht="12.75" customHeight="1" x14ac:dyDescent="0.3">
      <c r="B62" s="8"/>
      <c r="C62" s="13"/>
      <c r="D62" s="13"/>
      <c r="E62" s="16"/>
      <c r="F62" s="13"/>
      <c r="G62" s="13"/>
      <c r="H62" s="13"/>
      <c r="I62" s="13"/>
      <c r="J62" s="13"/>
      <c r="K62" s="9"/>
    </row>
    <row r="63" spans="2:11" ht="15" customHeight="1" x14ac:dyDescent="0.3">
      <c r="B63" s="8"/>
      <c r="C63" s="13"/>
      <c r="D63" s="301" t="s">
        <v>79</v>
      </c>
      <c r="E63" s="301"/>
      <c r="F63" s="301"/>
      <c r="G63" s="301"/>
      <c r="H63" s="301"/>
      <c r="I63" s="301"/>
      <c r="J63" s="301"/>
      <c r="K63" s="9"/>
    </row>
    <row r="64" spans="2:11" ht="15" customHeight="1" x14ac:dyDescent="0.3">
      <c r="B64" s="8"/>
      <c r="C64" s="13"/>
      <c r="D64" s="303" t="s">
        <v>80</v>
      </c>
      <c r="E64" s="303"/>
      <c r="F64" s="303"/>
      <c r="G64" s="303"/>
      <c r="H64" s="303"/>
      <c r="I64" s="303"/>
      <c r="J64" s="303"/>
      <c r="K64" s="9"/>
    </row>
    <row r="65" spans="2:11" ht="15" customHeight="1" x14ac:dyDescent="0.3">
      <c r="B65" s="8"/>
      <c r="C65" s="13"/>
      <c r="D65" s="301" t="s">
        <v>81</v>
      </c>
      <c r="E65" s="301"/>
      <c r="F65" s="301"/>
      <c r="G65" s="301"/>
      <c r="H65" s="301"/>
      <c r="I65" s="301"/>
      <c r="J65" s="301"/>
      <c r="K65" s="9"/>
    </row>
    <row r="66" spans="2:11" ht="15" customHeight="1" x14ac:dyDescent="0.3">
      <c r="B66" s="8"/>
      <c r="C66" s="13"/>
      <c r="D66" s="301" t="s">
        <v>82</v>
      </c>
      <c r="E66" s="301"/>
      <c r="F66" s="301"/>
      <c r="G66" s="301"/>
      <c r="H66" s="301"/>
      <c r="I66" s="301"/>
      <c r="J66" s="301"/>
      <c r="K66" s="9"/>
    </row>
    <row r="67" spans="2:11" ht="15" customHeight="1" x14ac:dyDescent="0.3">
      <c r="B67" s="8"/>
      <c r="C67" s="13"/>
      <c r="D67" s="301" t="s">
        <v>83</v>
      </c>
      <c r="E67" s="301"/>
      <c r="F67" s="301"/>
      <c r="G67" s="301"/>
      <c r="H67" s="301"/>
      <c r="I67" s="301"/>
      <c r="J67" s="301"/>
      <c r="K67" s="9"/>
    </row>
    <row r="68" spans="2:11" ht="15" customHeight="1" x14ac:dyDescent="0.3">
      <c r="B68" s="8"/>
      <c r="C68" s="13"/>
      <c r="D68" s="301" t="s">
        <v>84</v>
      </c>
      <c r="E68" s="301"/>
      <c r="F68" s="301"/>
      <c r="G68" s="301"/>
      <c r="H68" s="301"/>
      <c r="I68" s="301"/>
      <c r="J68" s="301"/>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04" t="s">
        <v>12</v>
      </c>
      <c r="D73" s="304"/>
      <c r="E73" s="304"/>
      <c r="F73" s="304"/>
      <c r="G73" s="304"/>
      <c r="H73" s="304"/>
      <c r="I73" s="304"/>
      <c r="J73" s="304"/>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04" t="s">
        <v>129</v>
      </c>
      <c r="D100" s="304"/>
      <c r="E100" s="304"/>
      <c r="F100" s="304"/>
      <c r="G100" s="304"/>
      <c r="H100" s="304"/>
      <c r="I100" s="304"/>
      <c r="J100" s="304"/>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299" t="s">
        <v>138</v>
      </c>
      <c r="D120" s="299"/>
      <c r="E120" s="299"/>
      <c r="F120" s="299"/>
      <c r="G120" s="299"/>
      <c r="H120" s="299"/>
      <c r="I120" s="299"/>
      <c r="J120" s="299"/>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04" t="s">
        <v>149</v>
      </c>
      <c r="D145" s="304"/>
      <c r="E145" s="304"/>
      <c r="F145" s="304"/>
      <c r="G145" s="304"/>
      <c r="H145" s="304"/>
      <c r="I145" s="304"/>
      <c r="J145" s="304"/>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299" t="s">
        <v>156</v>
      </c>
      <c r="D163" s="299"/>
      <c r="E163" s="299"/>
      <c r="F163" s="299"/>
      <c r="G163" s="299"/>
      <c r="H163" s="299"/>
      <c r="I163" s="299"/>
      <c r="J163" s="299"/>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299" t="s">
        <v>188</v>
      </c>
      <c r="D197" s="299"/>
      <c r="E197" s="299"/>
      <c r="F197" s="299"/>
      <c r="G197" s="299"/>
      <c r="H197" s="299"/>
      <c r="I197" s="299"/>
      <c r="J197" s="299"/>
      <c r="K197" s="7"/>
    </row>
    <row r="198" spans="2:11" ht="25.5" customHeight="1" x14ac:dyDescent="0.3">
      <c r="B198" s="6"/>
      <c r="C198" s="71" t="s">
        <v>189</v>
      </c>
      <c r="D198" s="71"/>
      <c r="E198" s="71"/>
      <c r="F198" s="71" t="s">
        <v>190</v>
      </c>
      <c r="G198" s="72"/>
      <c r="H198" s="305" t="s">
        <v>191</v>
      </c>
      <c r="I198" s="305"/>
      <c r="J198" s="305"/>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302" t="s">
        <v>192</v>
      </c>
      <c r="I200" s="302"/>
      <c r="J200" s="302"/>
      <c r="K200" s="56"/>
    </row>
    <row r="201" spans="2:11" ht="15" customHeight="1" x14ac:dyDescent="0.3">
      <c r="B201" s="35"/>
      <c r="C201" s="41"/>
      <c r="D201" s="15"/>
      <c r="E201" s="15"/>
      <c r="F201" s="34" t="s">
        <v>4</v>
      </c>
      <c r="G201" s="15"/>
      <c r="H201" s="302" t="s">
        <v>193</v>
      </c>
      <c r="I201" s="302"/>
      <c r="J201" s="302"/>
      <c r="K201" s="56"/>
    </row>
    <row r="202" spans="2:11" ht="15" customHeight="1" x14ac:dyDescent="0.3">
      <c r="B202" s="35"/>
      <c r="C202" s="41"/>
      <c r="D202" s="15"/>
      <c r="E202" s="15"/>
      <c r="F202" s="34" t="s">
        <v>7</v>
      </c>
      <c r="G202" s="15"/>
      <c r="H202" s="302" t="s">
        <v>194</v>
      </c>
      <c r="I202" s="302"/>
      <c r="J202" s="302"/>
      <c r="K202" s="56"/>
    </row>
    <row r="203" spans="2:11" ht="15" customHeight="1" x14ac:dyDescent="0.3">
      <c r="B203" s="35"/>
      <c r="C203" s="15"/>
      <c r="D203" s="15"/>
      <c r="E203" s="15"/>
      <c r="F203" s="34" t="s">
        <v>5</v>
      </c>
      <c r="G203" s="15"/>
      <c r="H203" s="302" t="s">
        <v>195</v>
      </c>
      <c r="I203" s="302"/>
      <c r="J203" s="302"/>
      <c r="K203" s="56"/>
    </row>
    <row r="204" spans="2:11" ht="15" customHeight="1" x14ac:dyDescent="0.3">
      <c r="B204" s="35"/>
      <c r="C204" s="15"/>
      <c r="D204" s="15"/>
      <c r="E204" s="15"/>
      <c r="F204" s="34" t="s">
        <v>6</v>
      </c>
      <c r="G204" s="15"/>
      <c r="H204" s="302" t="s">
        <v>196</v>
      </c>
      <c r="I204" s="302"/>
      <c r="J204" s="302"/>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302" t="s">
        <v>197</v>
      </c>
      <c r="I206" s="302"/>
      <c r="J206" s="302"/>
      <c r="K206" s="56"/>
    </row>
    <row r="207" spans="2:11" ht="15" customHeight="1" x14ac:dyDescent="0.3">
      <c r="B207" s="35"/>
      <c r="C207" s="41"/>
      <c r="D207" s="15"/>
      <c r="E207" s="15"/>
      <c r="F207" s="34" t="s">
        <v>34</v>
      </c>
      <c r="G207" s="15"/>
      <c r="H207" s="302" t="s">
        <v>35</v>
      </c>
      <c r="I207" s="302"/>
      <c r="J207" s="302"/>
      <c r="K207" s="56"/>
    </row>
    <row r="208" spans="2:11" ht="15" customHeight="1" x14ac:dyDescent="0.3">
      <c r="B208" s="35"/>
      <c r="C208" s="15"/>
      <c r="D208" s="15"/>
      <c r="E208" s="15"/>
      <c r="F208" s="34" t="s">
        <v>32</v>
      </c>
      <c r="G208" s="15"/>
      <c r="H208" s="302" t="s">
        <v>198</v>
      </c>
      <c r="I208" s="302"/>
      <c r="J208" s="302"/>
      <c r="K208" s="56"/>
    </row>
    <row r="209" spans="2:11" ht="15" customHeight="1" x14ac:dyDescent="0.3">
      <c r="B209" s="73"/>
      <c r="C209" s="41"/>
      <c r="D209" s="41"/>
      <c r="E209" s="41"/>
      <c r="F209" s="34" t="s">
        <v>36</v>
      </c>
      <c r="G209" s="20"/>
      <c r="H209" s="306" t="s">
        <v>37</v>
      </c>
      <c r="I209" s="306"/>
      <c r="J209" s="306"/>
      <c r="K209" s="74"/>
    </row>
    <row r="210" spans="2:11" ht="15" customHeight="1" x14ac:dyDescent="0.3">
      <c r="B210" s="73"/>
      <c r="C210" s="41"/>
      <c r="D210" s="41"/>
      <c r="E210" s="41"/>
      <c r="F210" s="34" t="s">
        <v>38</v>
      </c>
      <c r="G210" s="20"/>
      <c r="H210" s="306" t="s">
        <v>199</v>
      </c>
      <c r="I210" s="306"/>
      <c r="J210" s="306"/>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306" t="s">
        <v>200</v>
      </c>
      <c r="I212" s="306"/>
      <c r="J212" s="306"/>
      <c r="K212" s="74"/>
    </row>
    <row r="213" spans="2:11" ht="15" customHeight="1" x14ac:dyDescent="0.3">
      <c r="B213" s="73"/>
      <c r="C213" s="41"/>
      <c r="D213" s="41"/>
      <c r="E213" s="41"/>
      <c r="F213" s="34">
        <v>2</v>
      </c>
      <c r="G213" s="20"/>
      <c r="H213" s="306" t="s">
        <v>201</v>
      </c>
      <c r="I213" s="306"/>
      <c r="J213" s="306"/>
      <c r="K213" s="74"/>
    </row>
    <row r="214" spans="2:11" ht="15" customHeight="1" x14ac:dyDescent="0.3">
      <c r="B214" s="73"/>
      <c r="C214" s="41"/>
      <c r="D214" s="41"/>
      <c r="E214" s="41"/>
      <c r="F214" s="34">
        <v>3</v>
      </c>
      <c r="G214" s="20"/>
      <c r="H214" s="306" t="s">
        <v>202</v>
      </c>
      <c r="I214" s="306"/>
      <c r="J214" s="306"/>
      <c r="K214" s="74"/>
    </row>
    <row r="215" spans="2:11" ht="15" customHeight="1" x14ac:dyDescent="0.3">
      <c r="B215" s="73"/>
      <c r="C215" s="41"/>
      <c r="D215" s="41"/>
      <c r="E215" s="41"/>
      <c r="F215" s="34">
        <v>4</v>
      </c>
      <c r="G215" s="20"/>
      <c r="H215" s="306" t="s">
        <v>203</v>
      </c>
      <c r="I215" s="306"/>
      <c r="J215" s="306"/>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Rekapitulace stavby</vt:lpstr>
      <vt:lpstr>Vytápění</vt:lpstr>
      <vt:lpstr>VZT</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2017-10-27T13:41:54Z</cp:lastPrinted>
  <dcterms:created xsi:type="dcterms:W3CDTF">2017-05-17T20:44:35Z</dcterms:created>
  <dcterms:modified xsi:type="dcterms:W3CDTF">2018-01-30T21:36:06Z</dcterms:modified>
</cp:coreProperties>
</file>